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enis\Documents\"/>
    </mc:Choice>
  </mc:AlternateContent>
  <bookViews>
    <workbookView xWindow="0" yWindow="0" windowWidth="23040" windowHeight="8040"/>
  </bookViews>
  <sheets>
    <sheet name="Premier tour résultats" sheetId="1" r:id="rId1"/>
    <sheet name="%Bureaux" sheetId="2" r:id="rId2"/>
    <sheet name="% Cantons" sheetId="3" r:id="rId3"/>
  </sheets>
  <externalReferences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3" l="1"/>
  <c r="L7" i="3"/>
  <c r="K7" i="3"/>
  <c r="J7" i="3"/>
  <c r="I7" i="3"/>
  <c r="H7" i="3"/>
  <c r="G7" i="3"/>
  <c r="F7" i="3"/>
  <c r="E7" i="3"/>
  <c r="D7" i="3"/>
  <c r="C7" i="3"/>
  <c r="B7" i="3"/>
  <c r="M6" i="3"/>
  <c r="L6" i="3"/>
  <c r="K6" i="3"/>
  <c r="J6" i="3"/>
  <c r="I6" i="3"/>
  <c r="H6" i="3"/>
  <c r="G6" i="3"/>
  <c r="F6" i="3"/>
  <c r="E6" i="3"/>
  <c r="D6" i="3"/>
  <c r="C6" i="3"/>
  <c r="B6" i="3"/>
  <c r="M5" i="3"/>
  <c r="M8" i="3" s="1"/>
  <c r="M9" i="3" s="1"/>
  <c r="L5" i="3"/>
  <c r="L8" i="3" s="1"/>
  <c r="L9" i="3" s="1"/>
  <c r="K5" i="3"/>
  <c r="K8" i="3" s="1"/>
  <c r="K9" i="3" s="1"/>
  <c r="J5" i="3"/>
  <c r="J8" i="3" s="1"/>
  <c r="J9" i="3" s="1"/>
  <c r="I5" i="3"/>
  <c r="I8" i="3" s="1"/>
  <c r="I9" i="3" s="1"/>
  <c r="H5" i="3"/>
  <c r="H8" i="3" s="1"/>
  <c r="H9" i="3" s="1"/>
  <c r="G5" i="3"/>
  <c r="G8" i="3" s="1"/>
  <c r="G9" i="3" s="1"/>
  <c r="F5" i="3"/>
  <c r="F8" i="3" s="1"/>
  <c r="F9" i="3" s="1"/>
  <c r="E5" i="3"/>
  <c r="E8" i="3" s="1"/>
  <c r="E9" i="3" s="1"/>
  <c r="D5" i="3"/>
  <c r="D8" i="3" s="1"/>
  <c r="D9" i="3" s="1"/>
  <c r="C5" i="3"/>
  <c r="C8" i="3" s="1"/>
  <c r="C9" i="3" s="1"/>
  <c r="B5" i="3"/>
  <c r="B8" i="3" s="1"/>
  <c r="B9" i="3" s="1"/>
  <c r="M4" i="3"/>
  <c r="L4" i="3"/>
  <c r="K4" i="3"/>
  <c r="J4" i="3"/>
  <c r="I4" i="3"/>
  <c r="H4" i="3"/>
  <c r="G4" i="3"/>
  <c r="F4" i="3"/>
  <c r="E4" i="3"/>
  <c r="D4" i="3"/>
  <c r="C4" i="3"/>
  <c r="B4" i="3"/>
  <c r="M3" i="3"/>
  <c r="L3" i="3"/>
  <c r="K3" i="3"/>
  <c r="J3" i="3"/>
  <c r="I3" i="3"/>
  <c r="H3" i="3"/>
  <c r="G3" i="3"/>
  <c r="F3" i="3"/>
  <c r="E3" i="3"/>
  <c r="D3" i="3"/>
  <c r="C3" i="3"/>
  <c r="B3" i="3"/>
  <c r="M2" i="3"/>
  <c r="L2" i="3"/>
  <c r="K2" i="3"/>
  <c r="J2" i="3"/>
  <c r="I2" i="3"/>
  <c r="H2" i="3"/>
  <c r="G2" i="3"/>
  <c r="F2" i="3"/>
  <c r="E2" i="3"/>
  <c r="D2" i="3"/>
  <c r="C2" i="3"/>
  <c r="B2" i="3"/>
  <c r="M38" i="2"/>
  <c r="L38" i="2"/>
  <c r="K38" i="2"/>
  <c r="J38" i="2"/>
  <c r="I38" i="2"/>
  <c r="H38" i="2"/>
  <c r="G38" i="2"/>
  <c r="F38" i="2"/>
  <c r="E38" i="2"/>
  <c r="D38" i="2"/>
  <c r="C38" i="2"/>
  <c r="B38" i="2"/>
  <c r="M37" i="2"/>
  <c r="L37" i="2"/>
  <c r="K37" i="2"/>
  <c r="J37" i="2"/>
  <c r="I37" i="2"/>
  <c r="H37" i="2"/>
  <c r="G37" i="2"/>
  <c r="F37" i="2"/>
  <c r="E37" i="2"/>
  <c r="D37" i="2"/>
  <c r="C37" i="2"/>
  <c r="B37" i="2"/>
  <c r="M36" i="2"/>
  <c r="L36" i="2"/>
  <c r="K36" i="2"/>
  <c r="J36" i="2"/>
  <c r="I36" i="2"/>
  <c r="H36" i="2"/>
  <c r="G36" i="2"/>
  <c r="F36" i="2"/>
  <c r="E36" i="2"/>
  <c r="D36" i="2"/>
  <c r="C36" i="2"/>
  <c r="B36" i="2"/>
  <c r="M35" i="2"/>
  <c r="L35" i="2"/>
  <c r="K35" i="2"/>
  <c r="J35" i="2"/>
  <c r="I35" i="2"/>
  <c r="H35" i="2"/>
  <c r="G35" i="2"/>
  <c r="F35" i="2"/>
  <c r="E35" i="2"/>
  <c r="D35" i="2"/>
  <c r="C35" i="2"/>
  <c r="B35" i="2"/>
  <c r="M34" i="2"/>
  <c r="L34" i="2"/>
  <c r="K34" i="2"/>
  <c r="J34" i="2"/>
  <c r="I34" i="2"/>
  <c r="H34" i="2"/>
  <c r="G34" i="2"/>
  <c r="F34" i="2"/>
  <c r="E34" i="2"/>
  <c r="D34" i="2"/>
  <c r="C34" i="2"/>
  <c r="B34" i="2"/>
  <c r="M33" i="2"/>
  <c r="L33" i="2"/>
  <c r="K33" i="2"/>
  <c r="J33" i="2"/>
  <c r="I33" i="2"/>
  <c r="H33" i="2"/>
  <c r="G33" i="2"/>
  <c r="F33" i="2"/>
  <c r="E33" i="2"/>
  <c r="D33" i="2"/>
  <c r="C33" i="2"/>
  <c r="B33" i="2"/>
  <c r="M32" i="2"/>
  <c r="L32" i="2"/>
  <c r="K32" i="2"/>
  <c r="J32" i="2"/>
  <c r="I32" i="2"/>
  <c r="H32" i="2"/>
  <c r="G32" i="2"/>
  <c r="F32" i="2"/>
  <c r="E32" i="2"/>
  <c r="D32" i="2"/>
  <c r="C32" i="2"/>
  <c r="B32" i="2"/>
  <c r="M31" i="2"/>
  <c r="L31" i="2"/>
  <c r="K31" i="2"/>
  <c r="J31" i="2"/>
  <c r="I31" i="2"/>
  <c r="H31" i="2"/>
  <c r="G31" i="2"/>
  <c r="F31" i="2"/>
  <c r="E31" i="2"/>
  <c r="D31" i="2"/>
  <c r="C31" i="2"/>
  <c r="B31" i="2"/>
  <c r="M30" i="2"/>
  <c r="L30" i="2"/>
  <c r="K30" i="2"/>
  <c r="J30" i="2"/>
  <c r="I30" i="2"/>
  <c r="H30" i="2"/>
  <c r="G30" i="2"/>
  <c r="F30" i="2"/>
  <c r="E30" i="2"/>
  <c r="D30" i="2"/>
  <c r="C30" i="2"/>
  <c r="B30" i="2"/>
  <c r="M29" i="2"/>
  <c r="L29" i="2"/>
  <c r="K29" i="2"/>
  <c r="J29" i="2"/>
  <c r="I29" i="2"/>
  <c r="H29" i="2"/>
  <c r="G29" i="2"/>
  <c r="F29" i="2"/>
  <c r="E29" i="2"/>
  <c r="D29" i="2"/>
  <c r="C29" i="2"/>
  <c r="B29" i="2"/>
  <c r="M28" i="2"/>
  <c r="L28" i="2"/>
  <c r="K28" i="2"/>
  <c r="J28" i="2"/>
  <c r="I28" i="2"/>
  <c r="H28" i="2"/>
  <c r="G28" i="2"/>
  <c r="F28" i="2"/>
  <c r="E28" i="2"/>
  <c r="D28" i="2"/>
  <c r="C28" i="2"/>
  <c r="B28" i="2"/>
  <c r="M27" i="2"/>
  <c r="L27" i="2"/>
  <c r="K27" i="2"/>
  <c r="J27" i="2"/>
  <c r="I27" i="2"/>
  <c r="H27" i="2"/>
  <c r="G27" i="2"/>
  <c r="F27" i="2"/>
  <c r="E27" i="2"/>
  <c r="D27" i="2"/>
  <c r="C27" i="2"/>
  <c r="B27" i="2"/>
  <c r="M26" i="2"/>
  <c r="L26" i="2"/>
  <c r="K26" i="2"/>
  <c r="J26" i="2"/>
  <c r="I26" i="2"/>
  <c r="H26" i="2"/>
  <c r="G26" i="2"/>
  <c r="F26" i="2"/>
  <c r="E26" i="2"/>
  <c r="D26" i="2"/>
  <c r="C26" i="2"/>
  <c r="B26" i="2"/>
  <c r="M25" i="2"/>
  <c r="L25" i="2"/>
  <c r="K25" i="2"/>
  <c r="J25" i="2"/>
  <c r="I25" i="2"/>
  <c r="H25" i="2"/>
  <c r="G25" i="2"/>
  <c r="F25" i="2"/>
  <c r="E25" i="2"/>
  <c r="D25" i="2"/>
  <c r="C25" i="2"/>
  <c r="B25" i="2"/>
  <c r="M24" i="2"/>
  <c r="L24" i="2"/>
  <c r="K24" i="2"/>
  <c r="J24" i="2"/>
  <c r="I24" i="2"/>
  <c r="H24" i="2"/>
  <c r="G24" i="2"/>
  <c r="F24" i="2"/>
  <c r="E24" i="2"/>
  <c r="D24" i="2"/>
  <c r="C24" i="2"/>
  <c r="B24" i="2"/>
  <c r="M23" i="2"/>
  <c r="L23" i="2"/>
  <c r="K23" i="2"/>
  <c r="J23" i="2"/>
  <c r="I23" i="2"/>
  <c r="H23" i="2"/>
  <c r="G23" i="2"/>
  <c r="F23" i="2"/>
  <c r="E23" i="2"/>
  <c r="D23" i="2"/>
  <c r="C23" i="2"/>
  <c r="B23" i="2"/>
  <c r="M22" i="2"/>
  <c r="L22" i="2"/>
  <c r="K22" i="2"/>
  <c r="J22" i="2"/>
  <c r="I22" i="2"/>
  <c r="H22" i="2"/>
  <c r="G22" i="2"/>
  <c r="F22" i="2"/>
  <c r="E22" i="2"/>
  <c r="D22" i="2"/>
  <c r="C22" i="2"/>
  <c r="B22" i="2"/>
  <c r="M21" i="2"/>
  <c r="L21" i="2"/>
  <c r="K21" i="2"/>
  <c r="J21" i="2"/>
  <c r="I21" i="2"/>
  <c r="H21" i="2"/>
  <c r="G21" i="2"/>
  <c r="F21" i="2"/>
  <c r="E21" i="2"/>
  <c r="D21" i="2"/>
  <c r="C21" i="2"/>
  <c r="B21" i="2"/>
  <c r="M20" i="2"/>
  <c r="L20" i="2"/>
  <c r="K20" i="2"/>
  <c r="J20" i="2"/>
  <c r="I20" i="2"/>
  <c r="H20" i="2"/>
  <c r="G20" i="2"/>
  <c r="F20" i="2"/>
  <c r="E20" i="2"/>
  <c r="D20" i="2"/>
  <c r="C20" i="2"/>
  <c r="B20" i="2"/>
  <c r="M19" i="2"/>
  <c r="L19" i="2"/>
  <c r="K19" i="2"/>
  <c r="J19" i="2"/>
  <c r="I19" i="2"/>
  <c r="H19" i="2"/>
  <c r="G19" i="2"/>
  <c r="F19" i="2"/>
  <c r="E19" i="2"/>
  <c r="D19" i="2"/>
  <c r="C19" i="2"/>
  <c r="B19" i="2"/>
  <c r="M18" i="2"/>
  <c r="L18" i="2"/>
  <c r="K18" i="2"/>
  <c r="J18" i="2"/>
  <c r="I18" i="2"/>
  <c r="H18" i="2"/>
  <c r="G18" i="2"/>
  <c r="F18" i="2"/>
  <c r="E18" i="2"/>
  <c r="D18" i="2"/>
  <c r="C18" i="2"/>
  <c r="B18" i="2"/>
  <c r="M17" i="2"/>
  <c r="L17" i="2"/>
  <c r="K17" i="2"/>
  <c r="J17" i="2"/>
  <c r="I17" i="2"/>
  <c r="H17" i="2"/>
  <c r="G17" i="2"/>
  <c r="F17" i="2"/>
  <c r="E17" i="2"/>
  <c r="D17" i="2"/>
  <c r="C17" i="2"/>
  <c r="B17" i="2"/>
  <c r="M16" i="2"/>
  <c r="L16" i="2"/>
  <c r="K16" i="2"/>
  <c r="J16" i="2"/>
  <c r="I16" i="2"/>
  <c r="H16" i="2"/>
  <c r="G16" i="2"/>
  <c r="F16" i="2"/>
  <c r="E16" i="2"/>
  <c r="D16" i="2"/>
  <c r="C16" i="2"/>
  <c r="B16" i="2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M3" i="2"/>
  <c r="L3" i="2"/>
  <c r="K3" i="2"/>
  <c r="J3" i="2"/>
  <c r="I3" i="2"/>
  <c r="H3" i="2"/>
  <c r="G3" i="2"/>
  <c r="F3" i="2"/>
  <c r="E3" i="2"/>
  <c r="D3" i="2"/>
  <c r="C3" i="2"/>
  <c r="B3" i="2"/>
  <c r="M2" i="2"/>
  <c r="L2" i="2"/>
  <c r="K2" i="2"/>
  <c r="J2" i="2"/>
  <c r="I2" i="2"/>
  <c r="H2" i="2"/>
  <c r="G2" i="2"/>
  <c r="F2" i="2"/>
  <c r="E2" i="2"/>
  <c r="D2" i="2"/>
  <c r="C2" i="2"/>
  <c r="B2" i="2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<sst xmlns="http://schemas.openxmlformats.org/spreadsheetml/2006/main" count="62" uniqueCount="37">
  <si>
    <t>bureau</t>
  </si>
  <si>
    <t>canton</t>
  </si>
  <si>
    <t>circonscription</t>
  </si>
  <si>
    <t>initial/rectifié</t>
  </si>
  <si>
    <t>#inscrits</t>
  </si>
  <si>
    <t>#abstentions</t>
  </si>
  <si>
    <t>#votants</t>
  </si>
  <si>
    <t>#blancs</t>
  </si>
  <si>
    <t>#nuls</t>
  </si>
  <si>
    <t>#exprimés</t>
  </si>
  <si>
    <t>#candidats</t>
  </si>
  <si>
    <t>candidat 1</t>
  </si>
  <si>
    <t>#voix</t>
  </si>
  <si>
    <t>candidat 2</t>
  </si>
  <si>
    <t>candidat 3</t>
  </si>
  <si>
    <t>candidat 4</t>
  </si>
  <si>
    <t>candidat 5</t>
  </si>
  <si>
    <t>candidat 6</t>
  </si>
  <si>
    <t>candidat 7</t>
  </si>
  <si>
    <t>candidat 8</t>
  </si>
  <si>
    <t>candidat 9</t>
  </si>
  <si>
    <t>candidat 10</t>
  </si>
  <si>
    <t>candidat 11</t>
  </si>
  <si>
    <t>candidat 12</t>
  </si>
  <si>
    <t xml:space="preserve"> Mme Nathalie ARTHAUD</t>
  </si>
  <si>
    <t>M. Fabien ROUSSEL</t>
  </si>
  <si>
    <t>M. Emmanuel MACRON</t>
  </si>
  <si>
    <t>M. Jean LASSALLE</t>
  </si>
  <si>
    <t>Mme Marine LE PEN</t>
  </si>
  <si>
    <t>M. Éric ZEMMOUR</t>
  </si>
  <si>
    <t>M. Jean-Luc MÉLENCHON</t>
  </si>
  <si>
    <t>Mme Anne HIDALGO</t>
  </si>
  <si>
    <t>M. Yannick JADOT</t>
  </si>
  <si>
    <t>Mme Valérie PÉCRESSE</t>
  </si>
  <si>
    <t>M. Philippe POUTOU</t>
  </si>
  <si>
    <t>M. Nicolas DUPONT-AIGNAN</t>
  </si>
  <si>
    <t>Chambéry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</si>
</sst>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NumberFormat="1" applyFont="1" applyFill="1" applyBorder="1" applyAlignment="1">
      <alignment textRotation="90"/>
    </xf>
    <xf numFmtId="0" fontId="3" fillId="3" borderId="2" xfId="0" applyFont="1" applyFill="1" applyBorder="1"/>
    <xf numFmtId="0" fontId="0" fillId="0" borderId="2" xfId="0" applyBorder="1"/>
    <xf numFmtId="10" fontId="3" fillId="3" borderId="2" xfId="1" applyNumberFormat="1" applyFont="1" applyFill="1" applyBorder="1"/>
    <xf numFmtId="10" fontId="0" fillId="0" borderId="2" xfId="1" applyNumberFormat="1" applyFont="1" applyBorder="1"/>
    <xf numFmtId="10" fontId="3" fillId="0" borderId="2" xfId="1" applyNumberFormat="1" applyFont="1" applyFill="1" applyBorder="1"/>
    <xf numFmtId="0" fontId="3" fillId="4" borderId="2" xfId="0" applyFont="1" applyFill="1" applyBorder="1"/>
    <xf numFmtId="10" fontId="3" fillId="4" borderId="2" xfId="1" applyNumberFormat="1" applyFont="1" applyFill="1" applyBorder="1"/>
    <xf numFmtId="0" fontId="0" fillId="5" borderId="2" xfId="0" applyFill="1" applyBorder="1"/>
    <xf numFmtId="0" fontId="3" fillId="5" borderId="0" xfId="0" applyFont="1" applyFill="1"/>
    <xf numFmtId="10" fontId="3" fillId="5" borderId="2" xfId="1" applyNumberFormat="1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enis/Downloads/Resultats%201er%20tour%20presidentielle%202022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enis/Downloads/Resultats%201er%20tour%20presidentielle%202022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Intermediaire"/>
      <sheetName val="Final"/>
      <sheetName val="%bureau"/>
      <sheetName val="%canton et totaux"/>
    </sheetNames>
    <sheetDataSet>
      <sheetData sheetId="0"/>
      <sheetData sheetId="1">
        <row r="2">
          <cell r="G2">
            <v>101</v>
          </cell>
          <cell r="H2">
            <v>7</v>
          </cell>
          <cell r="I2">
            <v>4</v>
          </cell>
          <cell r="J2" t="str">
            <v>I</v>
          </cell>
          <cell r="K2">
            <v>1074</v>
          </cell>
          <cell r="L2">
            <v>200</v>
          </cell>
          <cell r="M2">
            <v>874</v>
          </cell>
          <cell r="N2">
            <v>874</v>
          </cell>
          <cell r="O2">
            <v>12</v>
          </cell>
          <cell r="P2">
            <v>5</v>
          </cell>
          <cell r="Q2">
            <v>857</v>
          </cell>
          <cell r="R2">
            <v>12</v>
          </cell>
          <cell r="S2" t="str">
            <v xml:space="preserve"> Mme Nathalie ARTHAUD</v>
          </cell>
          <cell r="T2">
            <v>3</v>
          </cell>
          <cell r="U2" t="str">
            <v>M. Fabien ROUSSEL</v>
          </cell>
          <cell r="V2">
            <v>20</v>
          </cell>
          <cell r="W2" t="str">
            <v>M. Emmanuel MACRON</v>
          </cell>
          <cell r="X2">
            <v>247</v>
          </cell>
          <cell r="Y2" t="str">
            <v>M. Jean LASSALLE</v>
          </cell>
          <cell r="Z2">
            <v>23</v>
          </cell>
          <cell r="AA2" t="str">
            <v>Mme Marine LE PEN</v>
          </cell>
          <cell r="AB2">
            <v>100</v>
          </cell>
          <cell r="AC2" t="str">
            <v>M. Éric ZEMMOUR</v>
          </cell>
          <cell r="AD2">
            <v>57</v>
          </cell>
          <cell r="AE2" t="str">
            <v>M. Jean-Luc MÉLENCHON</v>
          </cell>
          <cell r="AF2">
            <v>204</v>
          </cell>
          <cell r="AG2" t="str">
            <v>Mme Anne HIDALGO</v>
          </cell>
          <cell r="AH2">
            <v>30</v>
          </cell>
          <cell r="AI2" t="str">
            <v>M. Yannick JADOT</v>
          </cell>
          <cell r="AJ2">
            <v>84</v>
          </cell>
          <cell r="AK2" t="str">
            <v>Mme Valérie PÉCRESSE</v>
          </cell>
          <cell r="AL2">
            <v>67</v>
          </cell>
          <cell r="AM2" t="str">
            <v>M. Philippe POUTOU</v>
          </cell>
          <cell r="AN2">
            <v>3</v>
          </cell>
          <cell r="AO2" t="str">
            <v>M. Nicolas DUPONT-AIGNAN</v>
          </cell>
          <cell r="AP2">
            <v>19</v>
          </cell>
        </row>
        <row r="3">
          <cell r="G3">
            <v>102</v>
          </cell>
          <cell r="H3">
            <v>7</v>
          </cell>
          <cell r="I3">
            <v>4</v>
          </cell>
          <cell r="J3" t="str">
            <v>I</v>
          </cell>
          <cell r="K3">
            <v>960</v>
          </cell>
          <cell r="L3">
            <v>215</v>
          </cell>
          <cell r="M3">
            <v>745</v>
          </cell>
          <cell r="N3">
            <v>745</v>
          </cell>
          <cell r="O3">
            <v>1</v>
          </cell>
          <cell r="P3">
            <v>14</v>
          </cell>
          <cell r="Q3">
            <v>730</v>
          </cell>
          <cell r="R3">
            <v>12</v>
          </cell>
          <cell r="S3" t="str">
            <v xml:space="preserve"> Mme Nathalie ARTHAUD</v>
          </cell>
          <cell r="T3">
            <v>0</v>
          </cell>
          <cell r="U3" t="str">
            <v>M. Fabien ROUSSEL</v>
          </cell>
          <cell r="V3">
            <v>10</v>
          </cell>
          <cell r="W3" t="str">
            <v>M. Emmanuel MACRON</v>
          </cell>
          <cell r="X3">
            <v>234</v>
          </cell>
          <cell r="Y3" t="str">
            <v>M. Jean LASSALLE</v>
          </cell>
          <cell r="Z3">
            <v>19</v>
          </cell>
          <cell r="AA3" t="str">
            <v>Mme Marine LE PEN</v>
          </cell>
          <cell r="AB3">
            <v>116</v>
          </cell>
          <cell r="AC3" t="str">
            <v>M. Éric ZEMMOUR</v>
          </cell>
          <cell r="AD3">
            <v>39</v>
          </cell>
          <cell r="AE3" t="str">
            <v>M. Jean-Luc MÉLENCHON</v>
          </cell>
          <cell r="AF3">
            <v>171</v>
          </cell>
          <cell r="AG3" t="str">
            <v>Mme Anne HIDALGO</v>
          </cell>
          <cell r="AH3">
            <v>15</v>
          </cell>
          <cell r="AI3" t="str">
            <v>M. Yannick JADOT</v>
          </cell>
          <cell r="AJ3">
            <v>60</v>
          </cell>
          <cell r="AK3" t="str">
            <v>Mme Valérie PÉCRESSE</v>
          </cell>
          <cell r="AL3">
            <v>41</v>
          </cell>
          <cell r="AM3" t="str">
            <v>M. Philippe POUTOU</v>
          </cell>
          <cell r="AN3">
            <v>5</v>
          </cell>
          <cell r="AO3" t="str">
            <v>M. Nicolas DUPONT-AIGNAN</v>
          </cell>
          <cell r="AP3">
            <v>20</v>
          </cell>
        </row>
        <row r="4">
          <cell r="G4">
            <v>103</v>
          </cell>
          <cell r="H4">
            <v>7</v>
          </cell>
          <cell r="I4">
            <v>4</v>
          </cell>
          <cell r="J4" t="str">
            <v>I</v>
          </cell>
          <cell r="K4">
            <v>955</v>
          </cell>
          <cell r="L4">
            <v>179</v>
          </cell>
          <cell r="M4">
            <v>776</v>
          </cell>
          <cell r="N4">
            <v>776</v>
          </cell>
          <cell r="O4">
            <v>14</v>
          </cell>
          <cell r="P4">
            <v>6</v>
          </cell>
          <cell r="Q4">
            <v>756</v>
          </cell>
          <cell r="R4">
            <v>12</v>
          </cell>
          <cell r="S4" t="str">
            <v xml:space="preserve"> Mme Nathalie ARTHAUD</v>
          </cell>
          <cell r="T4">
            <v>3</v>
          </cell>
          <cell r="U4" t="str">
            <v>M. Fabien ROUSSEL</v>
          </cell>
          <cell r="V4">
            <v>19</v>
          </cell>
          <cell r="W4" t="str">
            <v>M. Emmanuel MACRON</v>
          </cell>
          <cell r="X4">
            <v>294</v>
          </cell>
          <cell r="Y4" t="str">
            <v>M. Jean LASSALLE</v>
          </cell>
          <cell r="Z4">
            <v>15</v>
          </cell>
          <cell r="AA4" t="str">
            <v>Mme Marine LE PEN</v>
          </cell>
          <cell r="AB4">
            <v>89</v>
          </cell>
          <cell r="AC4" t="str">
            <v>M. Éric ZEMMOUR</v>
          </cell>
          <cell r="AD4">
            <v>50</v>
          </cell>
          <cell r="AE4" t="str">
            <v>M. Jean-Luc MÉLENCHON</v>
          </cell>
          <cell r="AF4">
            <v>159</v>
          </cell>
          <cell r="AG4" t="str">
            <v>Mme Anne HIDALGO</v>
          </cell>
          <cell r="AH4">
            <v>13</v>
          </cell>
          <cell r="AI4" t="str">
            <v>M. Yannick JADOT</v>
          </cell>
          <cell r="AJ4">
            <v>51</v>
          </cell>
          <cell r="AK4" t="str">
            <v>Mme Valérie PÉCRESSE</v>
          </cell>
          <cell r="AL4">
            <v>43</v>
          </cell>
          <cell r="AM4" t="str">
            <v>M. Philippe POUTOU</v>
          </cell>
          <cell r="AN4">
            <v>4</v>
          </cell>
          <cell r="AO4" t="str">
            <v>M. Nicolas DUPONT-AIGNAN</v>
          </cell>
          <cell r="AP4">
            <v>16</v>
          </cell>
        </row>
        <row r="5">
          <cell r="G5">
            <v>104</v>
          </cell>
          <cell r="H5">
            <v>7</v>
          </cell>
          <cell r="I5">
            <v>4</v>
          </cell>
          <cell r="J5" t="str">
            <v>I</v>
          </cell>
          <cell r="K5">
            <v>1085</v>
          </cell>
          <cell r="L5">
            <v>309</v>
          </cell>
          <cell r="M5">
            <v>776</v>
          </cell>
          <cell r="N5">
            <v>776</v>
          </cell>
          <cell r="O5">
            <v>15</v>
          </cell>
          <cell r="P5">
            <v>2</v>
          </cell>
          <cell r="Q5">
            <v>759</v>
          </cell>
          <cell r="R5">
            <v>12</v>
          </cell>
          <cell r="S5" t="str">
            <v xml:space="preserve"> Mme Nathalie ARTHAUD</v>
          </cell>
          <cell r="T5">
            <v>1</v>
          </cell>
          <cell r="U5" t="str">
            <v>M. Fabien ROUSSEL</v>
          </cell>
          <cell r="V5">
            <v>9</v>
          </cell>
          <cell r="W5" t="str">
            <v>M. Emmanuel MACRON</v>
          </cell>
          <cell r="X5">
            <v>154</v>
          </cell>
          <cell r="Y5" t="str">
            <v>M. Jean LASSALLE</v>
          </cell>
          <cell r="Z5">
            <v>16</v>
          </cell>
          <cell r="AA5" t="str">
            <v>Mme Marine LE PEN</v>
          </cell>
          <cell r="AB5">
            <v>183</v>
          </cell>
          <cell r="AC5" t="str">
            <v>M. Éric ZEMMOUR</v>
          </cell>
          <cell r="AD5">
            <v>51</v>
          </cell>
          <cell r="AE5" t="str">
            <v>M. Jean-Luc MÉLENCHON</v>
          </cell>
          <cell r="AF5">
            <v>256</v>
          </cell>
          <cell r="AG5" t="str">
            <v>Mme Anne HIDALGO</v>
          </cell>
          <cell r="AH5">
            <v>14</v>
          </cell>
          <cell r="AI5" t="str">
            <v>M. Yannick JADOT</v>
          </cell>
          <cell r="AJ5">
            <v>34</v>
          </cell>
          <cell r="AK5" t="str">
            <v>Mme Valérie PÉCRESSE</v>
          </cell>
          <cell r="AL5">
            <v>32</v>
          </cell>
          <cell r="AM5" t="str">
            <v>M. Philippe POUTOU</v>
          </cell>
          <cell r="AN5">
            <v>1</v>
          </cell>
          <cell r="AO5" t="str">
            <v>M. Nicolas DUPONT-AIGNAN</v>
          </cell>
          <cell r="AP5">
            <v>8</v>
          </cell>
        </row>
        <row r="6">
          <cell r="G6">
            <v>105</v>
          </cell>
          <cell r="H6">
            <v>7</v>
          </cell>
          <cell r="I6">
            <v>4</v>
          </cell>
          <cell r="J6" t="str">
            <v>I</v>
          </cell>
          <cell r="K6">
            <v>1180</v>
          </cell>
          <cell r="L6">
            <v>225</v>
          </cell>
          <cell r="M6">
            <v>955</v>
          </cell>
          <cell r="N6">
            <v>955</v>
          </cell>
          <cell r="O6">
            <v>14</v>
          </cell>
          <cell r="P6">
            <v>3</v>
          </cell>
          <cell r="Q6">
            <v>938</v>
          </cell>
          <cell r="R6">
            <v>12</v>
          </cell>
          <cell r="S6" t="str">
            <v xml:space="preserve"> Mme Nathalie ARTHAUD</v>
          </cell>
          <cell r="T6">
            <v>3</v>
          </cell>
          <cell r="U6" t="str">
            <v>M. Fabien ROUSSEL</v>
          </cell>
          <cell r="V6">
            <v>23</v>
          </cell>
          <cell r="W6" t="str">
            <v>M. Emmanuel MACRON</v>
          </cell>
          <cell r="X6">
            <v>271</v>
          </cell>
          <cell r="Y6" t="str">
            <v>M. Jean LASSALLE</v>
          </cell>
          <cell r="Z6">
            <v>24</v>
          </cell>
          <cell r="AA6" t="str">
            <v>Mme Marine LE PEN</v>
          </cell>
          <cell r="AB6">
            <v>168</v>
          </cell>
          <cell r="AC6" t="str">
            <v>M. Éric ZEMMOUR</v>
          </cell>
          <cell r="AD6">
            <v>81</v>
          </cell>
          <cell r="AE6" t="str">
            <v>M. Jean-Luc MÉLENCHON</v>
          </cell>
          <cell r="AF6">
            <v>218</v>
          </cell>
          <cell r="AG6" t="str">
            <v>Mme Anne HIDALGO</v>
          </cell>
          <cell r="AH6">
            <v>20</v>
          </cell>
          <cell r="AI6" t="str">
            <v>M. Yannick JADOT</v>
          </cell>
          <cell r="AJ6">
            <v>70</v>
          </cell>
          <cell r="AK6" t="str">
            <v>Mme Valérie PÉCRESSE</v>
          </cell>
          <cell r="AL6">
            <v>42</v>
          </cell>
          <cell r="AM6" t="str">
            <v>M. Philippe POUTOU</v>
          </cell>
          <cell r="AN6">
            <v>2</v>
          </cell>
          <cell r="AO6" t="str">
            <v>M. Nicolas DUPONT-AIGNAN</v>
          </cell>
          <cell r="AP6">
            <v>16</v>
          </cell>
        </row>
        <row r="7">
          <cell r="G7">
            <v>106</v>
          </cell>
          <cell r="H7">
            <v>7</v>
          </cell>
          <cell r="I7">
            <v>4</v>
          </cell>
          <cell r="J7" t="str">
            <v>I</v>
          </cell>
          <cell r="K7">
            <v>1094</v>
          </cell>
          <cell r="L7">
            <v>242</v>
          </cell>
          <cell r="M7">
            <v>852</v>
          </cell>
          <cell r="N7">
            <v>852</v>
          </cell>
          <cell r="O7">
            <v>14</v>
          </cell>
          <cell r="P7">
            <v>6</v>
          </cell>
          <cell r="Q7">
            <v>832</v>
          </cell>
          <cell r="R7">
            <v>12</v>
          </cell>
          <cell r="S7" t="str">
            <v xml:space="preserve"> Mme Nathalie ARTHAUD</v>
          </cell>
          <cell r="T7">
            <v>4</v>
          </cell>
          <cell r="U7" t="str">
            <v>M. Fabien ROUSSEL</v>
          </cell>
          <cell r="V7">
            <v>24</v>
          </cell>
          <cell r="W7" t="str">
            <v>M. Emmanuel MACRON</v>
          </cell>
          <cell r="X7">
            <v>219</v>
          </cell>
          <cell r="Y7" t="str">
            <v>M. Jean LASSALLE</v>
          </cell>
          <cell r="Z7">
            <v>18</v>
          </cell>
          <cell r="AA7" t="str">
            <v>Mme Marine LE PEN</v>
          </cell>
          <cell r="AB7">
            <v>151</v>
          </cell>
          <cell r="AC7" t="str">
            <v>M. Éric ZEMMOUR</v>
          </cell>
          <cell r="AD7">
            <v>57</v>
          </cell>
          <cell r="AE7" t="str">
            <v>M. Jean-Luc MÉLENCHON</v>
          </cell>
          <cell r="AF7">
            <v>241</v>
          </cell>
          <cell r="AG7" t="str">
            <v>Mme Anne HIDALGO</v>
          </cell>
          <cell r="AH7">
            <v>14</v>
          </cell>
          <cell r="AI7" t="str">
            <v>M. Yannick JADOT</v>
          </cell>
          <cell r="AJ7">
            <v>58</v>
          </cell>
          <cell r="AK7" t="str">
            <v>Mme Valérie PÉCRESSE</v>
          </cell>
          <cell r="AL7">
            <v>32</v>
          </cell>
          <cell r="AM7" t="str">
            <v>M. Philippe POUTOU</v>
          </cell>
          <cell r="AN7">
            <v>3</v>
          </cell>
          <cell r="AO7" t="str">
            <v>M. Nicolas DUPONT-AIGNAN</v>
          </cell>
          <cell r="AP7">
            <v>11</v>
          </cell>
        </row>
        <row r="8">
          <cell r="G8">
            <v>107</v>
          </cell>
          <cell r="H8">
            <v>7</v>
          </cell>
          <cell r="I8">
            <v>4</v>
          </cell>
          <cell r="J8" t="str">
            <v>I</v>
          </cell>
          <cell r="K8">
            <v>651</v>
          </cell>
          <cell r="L8">
            <v>253</v>
          </cell>
          <cell r="M8">
            <v>398</v>
          </cell>
          <cell r="N8">
            <v>398</v>
          </cell>
          <cell r="O8">
            <v>14</v>
          </cell>
          <cell r="P8">
            <v>1</v>
          </cell>
          <cell r="Q8">
            <v>383</v>
          </cell>
          <cell r="R8">
            <v>12</v>
          </cell>
          <cell r="S8" t="str">
            <v xml:space="preserve"> Mme Nathalie ARTHAUD</v>
          </cell>
          <cell r="T8">
            <v>2</v>
          </cell>
          <cell r="U8" t="str">
            <v>M. Fabien ROUSSEL</v>
          </cell>
          <cell r="V8">
            <v>8</v>
          </cell>
          <cell r="W8" t="str">
            <v>M. Emmanuel MACRON</v>
          </cell>
          <cell r="X8">
            <v>54</v>
          </cell>
          <cell r="Y8" t="str">
            <v>M. Jean LASSALLE</v>
          </cell>
          <cell r="Z8">
            <v>6</v>
          </cell>
          <cell r="AA8" t="str">
            <v>Mme Marine LE PEN</v>
          </cell>
          <cell r="AB8">
            <v>64</v>
          </cell>
          <cell r="AC8" t="str">
            <v>M. Éric ZEMMOUR</v>
          </cell>
          <cell r="AD8">
            <v>15</v>
          </cell>
          <cell r="AE8" t="str">
            <v>M. Jean-Luc MÉLENCHON</v>
          </cell>
          <cell r="AF8">
            <v>198</v>
          </cell>
          <cell r="AG8" t="str">
            <v>Mme Anne HIDALGO</v>
          </cell>
          <cell r="AH8">
            <v>2</v>
          </cell>
          <cell r="AI8" t="str">
            <v>M. Yannick JADOT</v>
          </cell>
          <cell r="AJ8">
            <v>20</v>
          </cell>
          <cell r="AK8" t="str">
            <v>Mme Valérie PÉCRESSE</v>
          </cell>
          <cell r="AL8">
            <v>8</v>
          </cell>
          <cell r="AM8" t="str">
            <v>M. Philippe POUTOU</v>
          </cell>
          <cell r="AN8">
            <v>2</v>
          </cell>
          <cell r="AO8" t="str">
            <v>M. Nicolas DUPONT-AIGNAN</v>
          </cell>
          <cell r="AP8">
            <v>4</v>
          </cell>
        </row>
        <row r="9">
          <cell r="G9">
            <v>108</v>
          </cell>
          <cell r="H9">
            <v>7</v>
          </cell>
          <cell r="I9">
            <v>4</v>
          </cell>
          <cell r="J9" t="str">
            <v>I</v>
          </cell>
          <cell r="K9">
            <v>767</v>
          </cell>
          <cell r="L9">
            <v>290</v>
          </cell>
          <cell r="M9">
            <v>477</v>
          </cell>
          <cell r="N9">
            <v>477</v>
          </cell>
          <cell r="O9">
            <v>1</v>
          </cell>
          <cell r="P9">
            <v>6</v>
          </cell>
          <cell r="Q9">
            <v>470</v>
          </cell>
          <cell r="R9">
            <v>12</v>
          </cell>
          <cell r="S9" t="str">
            <v xml:space="preserve"> Mme Nathalie ARTHAUD</v>
          </cell>
          <cell r="T9">
            <v>1</v>
          </cell>
          <cell r="U9" t="str">
            <v>M. Fabien ROUSSEL</v>
          </cell>
          <cell r="V9">
            <v>6</v>
          </cell>
          <cell r="W9" t="str">
            <v>M. Emmanuel MACRON</v>
          </cell>
          <cell r="X9">
            <v>60</v>
          </cell>
          <cell r="Y9" t="str">
            <v>M. Jean LASSALLE</v>
          </cell>
          <cell r="Z9">
            <v>1</v>
          </cell>
          <cell r="AA9" t="str">
            <v>Mme Marine LE PEN</v>
          </cell>
          <cell r="AB9">
            <v>60</v>
          </cell>
          <cell r="AC9" t="str">
            <v>M. Éric ZEMMOUR</v>
          </cell>
          <cell r="AD9">
            <v>10</v>
          </cell>
          <cell r="AE9" t="str">
            <v>M. Jean-Luc MÉLENCHON</v>
          </cell>
          <cell r="AF9">
            <v>311</v>
          </cell>
          <cell r="AG9" t="str">
            <v>Mme Anne HIDALGO</v>
          </cell>
          <cell r="AH9">
            <v>13</v>
          </cell>
          <cell r="AI9" t="str">
            <v>M. Yannick JADOT</v>
          </cell>
          <cell r="AJ9">
            <v>3</v>
          </cell>
          <cell r="AK9" t="str">
            <v>Mme Valérie PÉCRESSE</v>
          </cell>
          <cell r="AL9">
            <v>4</v>
          </cell>
          <cell r="AM9" t="str">
            <v>M. Philippe POUTOU</v>
          </cell>
          <cell r="AN9">
            <v>1</v>
          </cell>
          <cell r="AO9" t="str">
            <v>M. Nicolas DUPONT-AIGNAN</v>
          </cell>
          <cell r="AP9">
            <v>0</v>
          </cell>
        </row>
        <row r="10">
          <cell r="G10">
            <v>109</v>
          </cell>
          <cell r="H10">
            <v>7</v>
          </cell>
          <cell r="I10">
            <v>4</v>
          </cell>
          <cell r="J10" t="str">
            <v>I</v>
          </cell>
          <cell r="K10">
            <v>828</v>
          </cell>
          <cell r="L10">
            <v>222</v>
          </cell>
          <cell r="M10">
            <v>606</v>
          </cell>
          <cell r="N10">
            <v>606</v>
          </cell>
          <cell r="O10">
            <v>11</v>
          </cell>
          <cell r="P10">
            <v>2</v>
          </cell>
          <cell r="Q10">
            <v>593</v>
          </cell>
          <cell r="R10">
            <v>12</v>
          </cell>
          <cell r="S10" t="str">
            <v xml:space="preserve"> Mme Nathalie ARTHAUD</v>
          </cell>
          <cell r="T10">
            <v>5</v>
          </cell>
          <cell r="U10" t="str">
            <v>M. Fabien ROUSSEL</v>
          </cell>
          <cell r="V10">
            <v>17</v>
          </cell>
          <cell r="W10" t="str">
            <v>M. Emmanuel MACRON</v>
          </cell>
          <cell r="X10">
            <v>91</v>
          </cell>
          <cell r="Y10" t="str">
            <v>M. Jean LASSALLE</v>
          </cell>
          <cell r="Z10">
            <v>12</v>
          </cell>
          <cell r="AA10" t="str">
            <v>Mme Marine LE PEN</v>
          </cell>
          <cell r="AB10">
            <v>109</v>
          </cell>
          <cell r="AC10" t="str">
            <v>M. Éric ZEMMOUR</v>
          </cell>
          <cell r="AD10">
            <v>21</v>
          </cell>
          <cell r="AE10" t="str">
            <v>M. Jean-Luc MÉLENCHON</v>
          </cell>
          <cell r="AF10">
            <v>275</v>
          </cell>
          <cell r="AG10" t="str">
            <v>Mme Anne HIDALGO</v>
          </cell>
          <cell r="AH10">
            <v>3</v>
          </cell>
          <cell r="AI10" t="str">
            <v>M. Yannick JADOT</v>
          </cell>
          <cell r="AJ10">
            <v>28</v>
          </cell>
          <cell r="AK10" t="str">
            <v>Mme Valérie PÉCRESSE</v>
          </cell>
          <cell r="AL10">
            <v>18</v>
          </cell>
          <cell r="AM10" t="str">
            <v>M. Philippe POUTOU</v>
          </cell>
          <cell r="AN10">
            <v>8</v>
          </cell>
          <cell r="AO10" t="str">
            <v>M. Nicolas DUPONT-AIGNAN</v>
          </cell>
          <cell r="AP10">
            <v>6</v>
          </cell>
        </row>
        <row r="11">
          <cell r="G11">
            <v>110</v>
          </cell>
          <cell r="H11">
            <v>7</v>
          </cell>
          <cell r="I11">
            <v>4</v>
          </cell>
          <cell r="J11" t="str">
            <v>I</v>
          </cell>
          <cell r="K11">
            <v>739</v>
          </cell>
          <cell r="L11">
            <v>153</v>
          </cell>
          <cell r="M11">
            <v>586</v>
          </cell>
          <cell r="N11">
            <v>586</v>
          </cell>
          <cell r="O11">
            <v>6</v>
          </cell>
          <cell r="P11">
            <v>5</v>
          </cell>
          <cell r="Q11">
            <v>575</v>
          </cell>
          <cell r="R11">
            <v>12</v>
          </cell>
          <cell r="S11" t="str">
            <v xml:space="preserve"> Mme Nathalie ARTHAUD</v>
          </cell>
          <cell r="T11">
            <v>5</v>
          </cell>
          <cell r="U11" t="str">
            <v>M. Fabien ROUSSEL</v>
          </cell>
          <cell r="V11">
            <v>17</v>
          </cell>
          <cell r="W11" t="str">
            <v>M. Emmanuel MACRON</v>
          </cell>
          <cell r="X11">
            <v>128</v>
          </cell>
          <cell r="Y11" t="str">
            <v>M. Jean LASSALLE</v>
          </cell>
          <cell r="Z11">
            <v>11</v>
          </cell>
          <cell r="AA11" t="str">
            <v>Mme Marine LE PEN</v>
          </cell>
          <cell r="AB11">
            <v>76</v>
          </cell>
          <cell r="AC11" t="str">
            <v>M. Éric ZEMMOUR</v>
          </cell>
          <cell r="AD11">
            <v>34</v>
          </cell>
          <cell r="AE11" t="str">
            <v>M. Jean-Luc MÉLENCHON</v>
          </cell>
          <cell r="AF11">
            <v>192</v>
          </cell>
          <cell r="AG11" t="str">
            <v>Mme Anne HIDALGO</v>
          </cell>
          <cell r="AH11">
            <v>19</v>
          </cell>
          <cell r="AI11" t="str">
            <v>M. Yannick JADOT</v>
          </cell>
          <cell r="AJ11">
            <v>61</v>
          </cell>
          <cell r="AK11" t="str">
            <v>Mme Valérie PÉCRESSE</v>
          </cell>
          <cell r="AL11">
            <v>19</v>
          </cell>
          <cell r="AM11" t="str">
            <v>M. Philippe POUTOU</v>
          </cell>
          <cell r="AN11">
            <v>4</v>
          </cell>
          <cell r="AO11" t="str">
            <v>M. Nicolas DUPONT-AIGNAN</v>
          </cell>
          <cell r="AP11">
            <v>9</v>
          </cell>
        </row>
        <row r="12">
          <cell r="G12">
            <v>111</v>
          </cell>
          <cell r="H12">
            <v>7</v>
          </cell>
          <cell r="I12">
            <v>4</v>
          </cell>
          <cell r="J12" t="str">
            <v>I</v>
          </cell>
          <cell r="K12">
            <v>829</v>
          </cell>
          <cell r="L12">
            <v>275</v>
          </cell>
          <cell r="M12">
            <v>554</v>
          </cell>
          <cell r="N12">
            <v>554</v>
          </cell>
          <cell r="O12">
            <v>8</v>
          </cell>
          <cell r="P12">
            <v>5</v>
          </cell>
          <cell r="Q12">
            <v>541</v>
          </cell>
          <cell r="R12">
            <v>12</v>
          </cell>
          <cell r="S12" t="str">
            <v xml:space="preserve"> Mme Nathalie ARTHAUD</v>
          </cell>
          <cell r="T12">
            <v>4</v>
          </cell>
          <cell r="U12" t="str">
            <v>M. Fabien ROUSSEL</v>
          </cell>
          <cell r="V12">
            <v>16</v>
          </cell>
          <cell r="W12" t="str">
            <v>M. Emmanuel MACRON</v>
          </cell>
          <cell r="X12">
            <v>109</v>
          </cell>
          <cell r="Y12" t="str">
            <v>M. Jean LASSALLE</v>
          </cell>
          <cell r="Z12">
            <v>14</v>
          </cell>
          <cell r="AA12" t="str">
            <v>Mme Marine LE PEN</v>
          </cell>
          <cell r="AB12">
            <v>93</v>
          </cell>
          <cell r="AC12" t="str">
            <v>M. Éric ZEMMOUR</v>
          </cell>
          <cell r="AD12">
            <v>23</v>
          </cell>
          <cell r="AE12" t="str">
            <v>M. Jean-Luc MÉLENCHON</v>
          </cell>
          <cell r="AF12">
            <v>237</v>
          </cell>
          <cell r="AG12" t="str">
            <v>Mme Anne HIDALGO</v>
          </cell>
          <cell r="AH12">
            <v>9</v>
          </cell>
          <cell r="AI12" t="str">
            <v>M. Yannick JADOT</v>
          </cell>
          <cell r="AJ12">
            <v>16</v>
          </cell>
          <cell r="AK12" t="str">
            <v>Mme Valérie PÉCRESSE</v>
          </cell>
          <cell r="AL12">
            <v>11</v>
          </cell>
          <cell r="AM12" t="str">
            <v>M. Philippe POUTOU</v>
          </cell>
          <cell r="AN12">
            <v>0</v>
          </cell>
          <cell r="AO12" t="str">
            <v>M. Nicolas DUPONT-AIGNAN</v>
          </cell>
          <cell r="AP12">
            <v>9</v>
          </cell>
        </row>
        <row r="13">
          <cell r="G13">
            <v>112</v>
          </cell>
          <cell r="H13">
            <v>7</v>
          </cell>
          <cell r="I13">
            <v>4</v>
          </cell>
          <cell r="J13" t="str">
            <v>I</v>
          </cell>
          <cell r="K13">
            <v>735</v>
          </cell>
          <cell r="L13">
            <v>253</v>
          </cell>
          <cell r="M13">
            <v>482</v>
          </cell>
          <cell r="N13">
            <v>482</v>
          </cell>
          <cell r="O13">
            <v>7</v>
          </cell>
          <cell r="P13">
            <v>5</v>
          </cell>
          <cell r="Q13">
            <v>470</v>
          </cell>
          <cell r="R13">
            <v>12</v>
          </cell>
          <cell r="S13" t="str">
            <v xml:space="preserve"> Mme Nathalie ARTHAUD</v>
          </cell>
          <cell r="T13">
            <v>2</v>
          </cell>
          <cell r="U13" t="str">
            <v>M. Fabien ROUSSEL</v>
          </cell>
          <cell r="V13">
            <v>9</v>
          </cell>
          <cell r="W13" t="str">
            <v>M. Emmanuel MACRON</v>
          </cell>
          <cell r="X13">
            <v>62</v>
          </cell>
          <cell r="Y13" t="str">
            <v>M. Jean LASSALLE</v>
          </cell>
          <cell r="Z13">
            <v>3</v>
          </cell>
          <cell r="AA13" t="str">
            <v>Mme Marine LE PEN</v>
          </cell>
          <cell r="AB13">
            <v>71</v>
          </cell>
          <cell r="AC13" t="str">
            <v>M. Éric ZEMMOUR</v>
          </cell>
          <cell r="AD13">
            <v>25</v>
          </cell>
          <cell r="AE13" t="str">
            <v>M. Jean-Luc MÉLENCHON</v>
          </cell>
          <cell r="AF13">
            <v>249</v>
          </cell>
          <cell r="AG13" t="str">
            <v>Mme Anne HIDALGO</v>
          </cell>
          <cell r="AH13">
            <v>11</v>
          </cell>
          <cell r="AI13" t="str">
            <v>M. Yannick JADOT</v>
          </cell>
          <cell r="AJ13">
            <v>17</v>
          </cell>
          <cell r="AK13" t="str">
            <v>Mme Valérie PÉCRESSE</v>
          </cell>
          <cell r="AL13">
            <v>10</v>
          </cell>
          <cell r="AM13" t="str">
            <v>M. Philippe POUTOU</v>
          </cell>
          <cell r="AN13">
            <v>4</v>
          </cell>
          <cell r="AO13" t="str">
            <v>M. Nicolas DUPONT-AIGNAN</v>
          </cell>
          <cell r="AP13">
            <v>7</v>
          </cell>
        </row>
        <row r="14">
          <cell r="G14">
            <v>113</v>
          </cell>
          <cell r="H14">
            <v>7</v>
          </cell>
          <cell r="I14">
            <v>4</v>
          </cell>
          <cell r="J14" t="str">
            <v>I</v>
          </cell>
          <cell r="K14">
            <v>994</v>
          </cell>
          <cell r="L14">
            <v>232</v>
          </cell>
          <cell r="M14">
            <v>762</v>
          </cell>
          <cell r="N14">
            <v>762</v>
          </cell>
          <cell r="O14">
            <v>13</v>
          </cell>
          <cell r="P14">
            <v>2</v>
          </cell>
          <cell r="Q14">
            <v>747</v>
          </cell>
          <cell r="R14">
            <v>12</v>
          </cell>
          <cell r="S14" t="str">
            <v xml:space="preserve"> Mme Nathalie ARTHAUD</v>
          </cell>
          <cell r="T14">
            <v>2</v>
          </cell>
          <cell r="U14" t="str">
            <v>M. Fabien ROUSSEL</v>
          </cell>
          <cell r="V14">
            <v>21</v>
          </cell>
          <cell r="W14" t="str">
            <v>M. Emmanuel MACRON</v>
          </cell>
          <cell r="X14">
            <v>174</v>
          </cell>
          <cell r="Y14" t="str">
            <v>M. Jean LASSALLE</v>
          </cell>
          <cell r="Z14">
            <v>9</v>
          </cell>
          <cell r="AA14" t="str">
            <v>Mme Marine LE PEN</v>
          </cell>
          <cell r="AB14">
            <v>125</v>
          </cell>
          <cell r="AC14" t="str">
            <v>M. Éric ZEMMOUR</v>
          </cell>
          <cell r="AD14">
            <v>41</v>
          </cell>
          <cell r="AE14" t="str">
            <v>M. Jean-Luc MÉLENCHON</v>
          </cell>
          <cell r="AF14">
            <v>270</v>
          </cell>
          <cell r="AG14" t="str">
            <v>Mme Anne HIDALGO</v>
          </cell>
          <cell r="AH14">
            <v>16</v>
          </cell>
          <cell r="AI14" t="str">
            <v>M. Yannick JADOT</v>
          </cell>
          <cell r="AJ14">
            <v>38</v>
          </cell>
          <cell r="AK14" t="str">
            <v>Mme Valérie PÉCRESSE</v>
          </cell>
          <cell r="AL14">
            <v>32</v>
          </cell>
          <cell r="AM14" t="str">
            <v>M. Philippe POUTOU</v>
          </cell>
          <cell r="AN14">
            <v>9</v>
          </cell>
          <cell r="AO14" t="str">
            <v>M. Nicolas DUPONT-AIGNAN</v>
          </cell>
          <cell r="AP14">
            <v>10</v>
          </cell>
        </row>
        <row r="15">
          <cell r="G15">
            <v>114</v>
          </cell>
          <cell r="H15">
            <v>7</v>
          </cell>
          <cell r="I15">
            <v>4</v>
          </cell>
          <cell r="J15" t="str">
            <v>I</v>
          </cell>
          <cell r="K15">
            <v>836</v>
          </cell>
          <cell r="L15">
            <v>231</v>
          </cell>
          <cell r="M15">
            <v>605</v>
          </cell>
          <cell r="N15">
            <v>605</v>
          </cell>
          <cell r="O15">
            <v>8</v>
          </cell>
          <cell r="P15">
            <v>2</v>
          </cell>
          <cell r="Q15">
            <v>595</v>
          </cell>
          <cell r="R15">
            <v>12</v>
          </cell>
          <cell r="S15" t="str">
            <v xml:space="preserve"> Mme Nathalie ARTHAUD</v>
          </cell>
          <cell r="T15">
            <v>2</v>
          </cell>
          <cell r="U15" t="str">
            <v>M. Fabien ROUSSEL</v>
          </cell>
          <cell r="V15">
            <v>8</v>
          </cell>
          <cell r="W15" t="str">
            <v>M. Emmanuel MACRON</v>
          </cell>
          <cell r="X15">
            <v>126</v>
          </cell>
          <cell r="Y15" t="str">
            <v>M. Jean LASSALLE</v>
          </cell>
          <cell r="Z15">
            <v>17</v>
          </cell>
          <cell r="AA15" t="str">
            <v>Mme Marine LE PEN</v>
          </cell>
          <cell r="AB15">
            <v>139</v>
          </cell>
          <cell r="AC15" t="str">
            <v>M. Éric ZEMMOUR</v>
          </cell>
          <cell r="AD15">
            <v>34</v>
          </cell>
          <cell r="AE15" t="str">
            <v>M. Jean-Luc MÉLENCHON</v>
          </cell>
          <cell r="AF15">
            <v>193</v>
          </cell>
          <cell r="AG15" t="str">
            <v>Mme Anne HIDALGO</v>
          </cell>
          <cell r="AH15">
            <v>9</v>
          </cell>
          <cell r="AI15" t="str">
            <v>M. Yannick JADOT</v>
          </cell>
          <cell r="AJ15">
            <v>30</v>
          </cell>
          <cell r="AK15" t="str">
            <v>Mme Valérie PÉCRESSE</v>
          </cell>
          <cell r="AL15">
            <v>18</v>
          </cell>
          <cell r="AM15" t="str">
            <v>M. Philippe POUTOU</v>
          </cell>
          <cell r="AN15">
            <v>5</v>
          </cell>
          <cell r="AO15" t="str">
            <v>M. Nicolas DUPONT-AIGNAN</v>
          </cell>
          <cell r="AP15">
            <v>14</v>
          </cell>
        </row>
        <row r="16">
          <cell r="G16">
            <v>201</v>
          </cell>
          <cell r="H16">
            <v>8</v>
          </cell>
          <cell r="I16">
            <v>4</v>
          </cell>
          <cell r="J16" t="str">
            <v>I</v>
          </cell>
          <cell r="K16">
            <v>899</v>
          </cell>
          <cell r="L16">
            <v>166</v>
          </cell>
          <cell r="M16">
            <v>733</v>
          </cell>
          <cell r="N16">
            <v>733</v>
          </cell>
          <cell r="O16">
            <v>1</v>
          </cell>
          <cell r="P16">
            <v>4</v>
          </cell>
          <cell r="Q16">
            <v>728</v>
          </cell>
          <cell r="R16">
            <v>12</v>
          </cell>
          <cell r="S16" t="str">
            <v xml:space="preserve"> Mme Nathalie ARTHAUD</v>
          </cell>
          <cell r="T16">
            <v>2</v>
          </cell>
          <cell r="U16" t="str">
            <v>M. Fabien ROUSSEL</v>
          </cell>
          <cell r="V16">
            <v>15</v>
          </cell>
          <cell r="W16" t="str">
            <v>M. Emmanuel MACRON</v>
          </cell>
          <cell r="X16">
            <v>229</v>
          </cell>
          <cell r="Y16" t="str">
            <v>M. Jean LASSALLE</v>
          </cell>
          <cell r="Z16">
            <v>13</v>
          </cell>
          <cell r="AA16" t="str">
            <v>Mme Marine LE PEN</v>
          </cell>
          <cell r="AB16">
            <v>66</v>
          </cell>
          <cell r="AC16" t="str">
            <v>M. Éric ZEMMOUR</v>
          </cell>
          <cell r="AD16">
            <v>49</v>
          </cell>
          <cell r="AE16" t="str">
            <v>M. Jean-Luc MÉLENCHON</v>
          </cell>
          <cell r="AF16">
            <v>208</v>
          </cell>
          <cell r="AG16" t="str">
            <v>Mme Anne HIDALGO</v>
          </cell>
          <cell r="AH16">
            <v>19</v>
          </cell>
          <cell r="AI16" t="str">
            <v>M. Yannick JADOT</v>
          </cell>
          <cell r="AJ16">
            <v>79</v>
          </cell>
          <cell r="AK16" t="str">
            <v>Mme Valérie PÉCRESSE</v>
          </cell>
          <cell r="AL16">
            <v>33</v>
          </cell>
          <cell r="AM16" t="str">
            <v>M. Philippe POUTOU</v>
          </cell>
          <cell r="AN16">
            <v>8</v>
          </cell>
          <cell r="AO16" t="str">
            <v>M. Nicolas DUPONT-AIGNAN</v>
          </cell>
          <cell r="AP16">
            <v>7</v>
          </cell>
        </row>
        <row r="17">
          <cell r="G17">
            <v>202</v>
          </cell>
          <cell r="H17">
            <v>8</v>
          </cell>
          <cell r="I17">
            <v>4</v>
          </cell>
          <cell r="J17" t="str">
            <v>I</v>
          </cell>
          <cell r="K17">
            <v>1016</v>
          </cell>
          <cell r="L17">
            <v>280</v>
          </cell>
          <cell r="M17">
            <v>736</v>
          </cell>
          <cell r="N17">
            <v>736</v>
          </cell>
          <cell r="O17">
            <v>14</v>
          </cell>
          <cell r="P17">
            <v>4</v>
          </cell>
          <cell r="Q17">
            <v>718</v>
          </cell>
          <cell r="R17">
            <v>12</v>
          </cell>
          <cell r="S17" t="str">
            <v xml:space="preserve"> Mme Nathalie ARTHAUD</v>
          </cell>
          <cell r="T17">
            <v>0</v>
          </cell>
          <cell r="U17" t="str">
            <v>M. Fabien ROUSSEL</v>
          </cell>
          <cell r="V17">
            <v>9</v>
          </cell>
          <cell r="W17" t="str">
            <v>M. Emmanuel MACRON</v>
          </cell>
          <cell r="X17">
            <v>161</v>
          </cell>
          <cell r="Y17" t="str">
            <v>M. Jean LASSALLE</v>
          </cell>
          <cell r="Z17">
            <v>14</v>
          </cell>
          <cell r="AA17" t="str">
            <v>Mme Marine LE PEN</v>
          </cell>
          <cell r="AB17">
            <v>85</v>
          </cell>
          <cell r="AC17" t="str">
            <v>M. Éric ZEMMOUR</v>
          </cell>
          <cell r="AD17">
            <v>45</v>
          </cell>
          <cell r="AE17" t="str">
            <v>M. Jean-Luc MÉLENCHON</v>
          </cell>
          <cell r="AF17">
            <v>290</v>
          </cell>
          <cell r="AG17" t="str">
            <v>Mme Anne HIDALGO</v>
          </cell>
          <cell r="AH17">
            <v>9</v>
          </cell>
          <cell r="AI17" t="str">
            <v>M. Yannick JADOT</v>
          </cell>
          <cell r="AJ17">
            <v>56</v>
          </cell>
          <cell r="AK17" t="str">
            <v>Mme Valérie PÉCRESSE</v>
          </cell>
          <cell r="AL17">
            <v>29</v>
          </cell>
          <cell r="AM17" t="str">
            <v>M. Philippe POUTOU</v>
          </cell>
          <cell r="AN17">
            <v>7</v>
          </cell>
          <cell r="AO17" t="str">
            <v>M. Nicolas DUPONT-AIGNAN</v>
          </cell>
          <cell r="AP17">
            <v>13</v>
          </cell>
        </row>
        <row r="18">
          <cell r="G18">
            <v>203</v>
          </cell>
          <cell r="H18">
            <v>8</v>
          </cell>
          <cell r="I18">
            <v>4</v>
          </cell>
          <cell r="J18" t="str">
            <v>I</v>
          </cell>
          <cell r="K18">
            <v>1073</v>
          </cell>
          <cell r="L18">
            <v>222</v>
          </cell>
          <cell r="M18">
            <v>851</v>
          </cell>
          <cell r="N18">
            <v>851</v>
          </cell>
          <cell r="O18">
            <v>11</v>
          </cell>
          <cell r="P18">
            <v>1</v>
          </cell>
          <cell r="Q18">
            <v>839</v>
          </cell>
          <cell r="R18">
            <v>12</v>
          </cell>
          <cell r="S18" t="str">
            <v xml:space="preserve"> Mme Nathalie ARTHAUD</v>
          </cell>
          <cell r="T18">
            <v>1</v>
          </cell>
          <cell r="U18" t="str">
            <v>M. Fabien ROUSSEL</v>
          </cell>
          <cell r="V18">
            <v>12</v>
          </cell>
          <cell r="W18" t="str">
            <v>M. Emmanuel MACRON</v>
          </cell>
          <cell r="X18">
            <v>296</v>
          </cell>
          <cell r="Y18" t="str">
            <v>M. Jean LASSALLE</v>
          </cell>
          <cell r="Z18">
            <v>16</v>
          </cell>
          <cell r="AA18" t="str">
            <v>Mme Marine LE PEN</v>
          </cell>
          <cell r="AB18">
            <v>78</v>
          </cell>
          <cell r="AC18" t="str">
            <v>M. Éric ZEMMOUR</v>
          </cell>
          <cell r="AD18">
            <v>70</v>
          </cell>
          <cell r="AE18" t="str">
            <v>M. Jean-Luc MÉLENCHON</v>
          </cell>
          <cell r="AF18">
            <v>171</v>
          </cell>
          <cell r="AG18" t="str">
            <v>Mme Anne HIDALGO</v>
          </cell>
          <cell r="AH18">
            <v>22</v>
          </cell>
          <cell r="AI18" t="str">
            <v>M. Yannick JADOT</v>
          </cell>
          <cell r="AJ18">
            <v>85</v>
          </cell>
          <cell r="AK18" t="str">
            <v>Mme Valérie PÉCRESSE</v>
          </cell>
          <cell r="AL18">
            <v>69</v>
          </cell>
          <cell r="AM18" t="str">
            <v>M. Philippe POUTOU</v>
          </cell>
          <cell r="AN18">
            <v>4</v>
          </cell>
          <cell r="AO18" t="str">
            <v>M. Nicolas DUPONT-AIGNAN</v>
          </cell>
          <cell r="AP18">
            <v>15</v>
          </cell>
        </row>
        <row r="19">
          <cell r="G19">
            <v>204</v>
          </cell>
          <cell r="H19">
            <v>8</v>
          </cell>
          <cell r="I19">
            <v>4</v>
          </cell>
          <cell r="J19" t="str">
            <v>I</v>
          </cell>
          <cell r="K19">
            <v>836</v>
          </cell>
          <cell r="L19">
            <v>222</v>
          </cell>
          <cell r="M19">
            <v>614</v>
          </cell>
          <cell r="N19">
            <v>614</v>
          </cell>
          <cell r="O19">
            <v>3</v>
          </cell>
          <cell r="P19">
            <v>2</v>
          </cell>
          <cell r="Q19">
            <v>609</v>
          </cell>
          <cell r="R19">
            <v>12</v>
          </cell>
          <cell r="S19" t="str">
            <v xml:space="preserve"> Mme Nathalie ARTHAUD</v>
          </cell>
          <cell r="T19">
            <v>2</v>
          </cell>
          <cell r="U19" t="str">
            <v>M. Fabien ROUSSEL</v>
          </cell>
          <cell r="V19">
            <v>11</v>
          </cell>
          <cell r="W19" t="str">
            <v>M. Emmanuel MACRON</v>
          </cell>
          <cell r="X19">
            <v>159</v>
          </cell>
          <cell r="Y19" t="str">
            <v>M. Jean LASSALLE</v>
          </cell>
          <cell r="Z19">
            <v>11</v>
          </cell>
          <cell r="AA19" t="str">
            <v>Mme Marine LE PEN</v>
          </cell>
          <cell r="AB19">
            <v>73</v>
          </cell>
          <cell r="AC19" t="str">
            <v>M. Éric ZEMMOUR</v>
          </cell>
          <cell r="AD19">
            <v>35</v>
          </cell>
          <cell r="AE19" t="str">
            <v>M. Jean-Luc MÉLENCHON</v>
          </cell>
          <cell r="AF19">
            <v>201</v>
          </cell>
          <cell r="AG19" t="str">
            <v>Mme Anne HIDALGO</v>
          </cell>
          <cell r="AH19">
            <v>19</v>
          </cell>
          <cell r="AI19" t="str">
            <v>M. Yannick JADOT</v>
          </cell>
          <cell r="AJ19">
            <v>49</v>
          </cell>
          <cell r="AK19" t="str">
            <v>Mme Valérie PÉCRESSE</v>
          </cell>
          <cell r="AL19">
            <v>32</v>
          </cell>
          <cell r="AM19" t="str">
            <v>M. Philippe POUTOU</v>
          </cell>
          <cell r="AN19">
            <v>5</v>
          </cell>
          <cell r="AO19" t="str">
            <v>M. Nicolas DUPONT-AIGNAN</v>
          </cell>
          <cell r="AP19">
            <v>12</v>
          </cell>
        </row>
        <row r="20">
          <cell r="G20">
            <v>205</v>
          </cell>
          <cell r="H20">
            <v>8</v>
          </cell>
          <cell r="I20">
            <v>4</v>
          </cell>
          <cell r="J20" t="str">
            <v>I</v>
          </cell>
          <cell r="K20">
            <v>973</v>
          </cell>
          <cell r="L20">
            <v>253</v>
          </cell>
          <cell r="M20">
            <v>720</v>
          </cell>
          <cell r="N20">
            <v>720</v>
          </cell>
          <cell r="O20">
            <v>13</v>
          </cell>
          <cell r="P20">
            <v>2</v>
          </cell>
          <cell r="Q20">
            <v>705</v>
          </cell>
          <cell r="R20">
            <v>12</v>
          </cell>
          <cell r="S20" t="str">
            <v xml:space="preserve"> Mme Nathalie ARTHAUD</v>
          </cell>
          <cell r="T20">
            <v>2</v>
          </cell>
          <cell r="U20" t="str">
            <v>M. Fabien ROUSSEL</v>
          </cell>
          <cell r="V20">
            <v>10</v>
          </cell>
          <cell r="W20" t="str">
            <v>M. Emmanuel MACRON</v>
          </cell>
          <cell r="X20">
            <v>166</v>
          </cell>
          <cell r="Y20" t="str">
            <v>M. Jean LASSALLE</v>
          </cell>
          <cell r="Z20">
            <v>17</v>
          </cell>
          <cell r="AA20" t="str">
            <v>Mme Marine LE PEN</v>
          </cell>
          <cell r="AB20">
            <v>127</v>
          </cell>
          <cell r="AC20" t="str">
            <v>M. Éric ZEMMOUR</v>
          </cell>
          <cell r="AD20">
            <v>43</v>
          </cell>
          <cell r="AE20" t="str">
            <v>M. Jean-Luc MÉLENCHON</v>
          </cell>
          <cell r="AF20">
            <v>225</v>
          </cell>
          <cell r="AG20" t="str">
            <v>Mme Anne HIDALGO</v>
          </cell>
          <cell r="AH20">
            <v>28</v>
          </cell>
          <cell r="AI20" t="str">
            <v>M. Yannick JADOT</v>
          </cell>
          <cell r="AJ20">
            <v>35</v>
          </cell>
          <cell r="AK20" t="str">
            <v>Mme Valérie PÉCRESSE</v>
          </cell>
          <cell r="AL20">
            <v>22</v>
          </cell>
          <cell r="AM20" t="str">
            <v>M. Philippe POUTOU</v>
          </cell>
          <cell r="AN20">
            <v>7</v>
          </cell>
          <cell r="AO20" t="str">
            <v>M. Nicolas DUPONT-AIGNAN</v>
          </cell>
          <cell r="AP20">
            <v>23</v>
          </cell>
        </row>
        <row r="21">
          <cell r="G21">
            <v>206</v>
          </cell>
          <cell r="H21">
            <v>8</v>
          </cell>
          <cell r="I21">
            <v>4</v>
          </cell>
          <cell r="J21" t="str">
            <v>I</v>
          </cell>
          <cell r="K21">
            <v>974</v>
          </cell>
          <cell r="L21">
            <v>274</v>
          </cell>
          <cell r="M21">
            <v>700</v>
          </cell>
          <cell r="N21">
            <v>700</v>
          </cell>
          <cell r="O21">
            <v>7</v>
          </cell>
          <cell r="P21">
            <v>4</v>
          </cell>
          <cell r="Q21">
            <v>689</v>
          </cell>
          <cell r="R21">
            <v>12</v>
          </cell>
          <cell r="S21" t="str">
            <v xml:space="preserve"> Mme Nathalie ARTHAUD</v>
          </cell>
          <cell r="T21">
            <v>6</v>
          </cell>
          <cell r="U21" t="str">
            <v>M. Fabien ROUSSEL</v>
          </cell>
          <cell r="V21">
            <v>18</v>
          </cell>
          <cell r="W21" t="str">
            <v>M. Emmanuel MACRON</v>
          </cell>
          <cell r="X21">
            <v>154</v>
          </cell>
          <cell r="Y21" t="str">
            <v>M. Jean LASSALLE</v>
          </cell>
          <cell r="Z21">
            <v>11</v>
          </cell>
          <cell r="AA21" t="str">
            <v>Mme Marine LE PEN</v>
          </cell>
          <cell r="AB21">
            <v>129</v>
          </cell>
          <cell r="AC21" t="str">
            <v>M. Éric ZEMMOUR</v>
          </cell>
          <cell r="AD21">
            <v>29</v>
          </cell>
          <cell r="AE21" t="str">
            <v>M. Jean-Luc MÉLENCHON</v>
          </cell>
          <cell r="AF21">
            <v>229</v>
          </cell>
          <cell r="AG21" t="str">
            <v>Mme Anne HIDALGO</v>
          </cell>
          <cell r="AH21">
            <v>12</v>
          </cell>
          <cell r="AI21" t="str">
            <v>M. Yannick JADOT</v>
          </cell>
          <cell r="AJ21">
            <v>48</v>
          </cell>
          <cell r="AK21" t="str">
            <v>Mme Valérie PÉCRESSE</v>
          </cell>
          <cell r="AL21">
            <v>32</v>
          </cell>
          <cell r="AM21" t="str">
            <v>M. Philippe POUTOU</v>
          </cell>
          <cell r="AN21">
            <v>6</v>
          </cell>
          <cell r="AO21" t="str">
            <v>M. Nicolas DUPONT-AIGNAN</v>
          </cell>
          <cell r="AP21">
            <v>15</v>
          </cell>
        </row>
        <row r="22">
          <cell r="G22">
            <v>207</v>
          </cell>
          <cell r="H22">
            <v>8</v>
          </cell>
          <cell r="I22">
            <v>4</v>
          </cell>
          <cell r="J22" t="str">
            <v>I</v>
          </cell>
          <cell r="K22">
            <v>923</v>
          </cell>
          <cell r="L22">
            <v>202</v>
          </cell>
          <cell r="M22">
            <v>721</v>
          </cell>
          <cell r="N22">
            <v>721</v>
          </cell>
          <cell r="O22">
            <v>6</v>
          </cell>
          <cell r="P22">
            <v>2</v>
          </cell>
          <cell r="Q22">
            <v>713</v>
          </cell>
          <cell r="R22">
            <v>12</v>
          </cell>
          <cell r="S22" t="str">
            <v xml:space="preserve"> Mme Nathalie ARTHAUD</v>
          </cell>
          <cell r="T22">
            <v>3</v>
          </cell>
          <cell r="U22" t="str">
            <v>M. Fabien ROUSSEL</v>
          </cell>
          <cell r="V22">
            <v>11</v>
          </cell>
          <cell r="W22" t="str">
            <v>M. Emmanuel MACRON</v>
          </cell>
          <cell r="X22">
            <v>171</v>
          </cell>
          <cell r="Y22" t="str">
            <v>M. Jean LASSALLE</v>
          </cell>
          <cell r="Z22">
            <v>14</v>
          </cell>
          <cell r="AA22" t="str">
            <v>Mme Marine LE PEN</v>
          </cell>
          <cell r="AB22">
            <v>68</v>
          </cell>
          <cell r="AC22" t="str">
            <v>M. Éric ZEMMOUR</v>
          </cell>
          <cell r="AD22">
            <v>38</v>
          </cell>
          <cell r="AE22" t="str">
            <v>M. Jean-Luc MÉLENCHON</v>
          </cell>
          <cell r="AF22">
            <v>257</v>
          </cell>
          <cell r="AG22" t="str">
            <v>Mme Anne HIDALGO</v>
          </cell>
          <cell r="AH22">
            <v>15</v>
          </cell>
          <cell r="AI22" t="str">
            <v>M. Yannick JADOT</v>
          </cell>
          <cell r="AJ22">
            <v>64</v>
          </cell>
          <cell r="AK22" t="str">
            <v>Mme Valérie PÉCRESSE</v>
          </cell>
          <cell r="AL22">
            <v>50</v>
          </cell>
          <cell r="AM22" t="str">
            <v>M. Philippe POUTOU</v>
          </cell>
          <cell r="AN22">
            <v>4</v>
          </cell>
          <cell r="AO22" t="str">
            <v>M. Nicolas DUPONT-AIGNAN</v>
          </cell>
          <cell r="AP22">
            <v>18</v>
          </cell>
        </row>
        <row r="23">
          <cell r="G23">
            <v>208</v>
          </cell>
          <cell r="H23">
            <v>8</v>
          </cell>
          <cell r="I23">
            <v>4</v>
          </cell>
          <cell r="J23" t="str">
            <v>I</v>
          </cell>
          <cell r="K23">
            <v>882</v>
          </cell>
          <cell r="L23">
            <v>216</v>
          </cell>
          <cell r="M23">
            <v>666</v>
          </cell>
          <cell r="N23">
            <v>666</v>
          </cell>
          <cell r="O23">
            <v>7</v>
          </cell>
          <cell r="P23">
            <v>0</v>
          </cell>
          <cell r="Q23">
            <v>659</v>
          </cell>
          <cell r="R23">
            <v>12</v>
          </cell>
          <cell r="S23" t="str">
            <v xml:space="preserve"> Mme Nathalie ARTHAUD</v>
          </cell>
          <cell r="T23">
            <v>2</v>
          </cell>
          <cell r="U23" t="str">
            <v>M. Fabien ROUSSEL</v>
          </cell>
          <cell r="V23">
            <v>14</v>
          </cell>
          <cell r="W23" t="str">
            <v>M. Emmanuel MACRON</v>
          </cell>
          <cell r="X23">
            <v>178</v>
          </cell>
          <cell r="Y23" t="str">
            <v>M. Jean LASSALLE</v>
          </cell>
          <cell r="Z23">
            <v>6</v>
          </cell>
          <cell r="AA23" t="str">
            <v>Mme Marine LE PEN</v>
          </cell>
          <cell r="AB23">
            <v>86</v>
          </cell>
          <cell r="AC23" t="str">
            <v>M. Éric ZEMMOUR</v>
          </cell>
          <cell r="AD23">
            <v>47</v>
          </cell>
          <cell r="AE23" t="str">
            <v>M. Jean-Luc MÉLENCHON</v>
          </cell>
          <cell r="AF23">
            <v>192</v>
          </cell>
          <cell r="AG23" t="str">
            <v>Mme Anne HIDALGO</v>
          </cell>
          <cell r="AH23">
            <v>15</v>
          </cell>
          <cell r="AI23" t="str">
            <v>M. Yannick JADOT</v>
          </cell>
          <cell r="AJ23">
            <v>63</v>
          </cell>
          <cell r="AK23" t="str">
            <v>Mme Valérie PÉCRESSE</v>
          </cell>
          <cell r="AL23">
            <v>39</v>
          </cell>
          <cell r="AM23" t="str">
            <v>M. Philippe POUTOU</v>
          </cell>
          <cell r="AN23">
            <v>7</v>
          </cell>
          <cell r="AO23" t="str">
            <v>M. Nicolas DUPONT-AIGNAN</v>
          </cell>
          <cell r="AP23">
            <v>10</v>
          </cell>
        </row>
        <row r="24">
          <cell r="G24">
            <v>209</v>
          </cell>
          <cell r="H24">
            <v>8</v>
          </cell>
          <cell r="I24">
            <v>4</v>
          </cell>
          <cell r="J24" t="str">
            <v>I</v>
          </cell>
          <cell r="K24">
            <v>630</v>
          </cell>
          <cell r="L24">
            <v>148</v>
          </cell>
          <cell r="M24">
            <v>482</v>
          </cell>
          <cell r="N24">
            <v>482</v>
          </cell>
          <cell r="O24">
            <v>5</v>
          </cell>
          <cell r="P24">
            <v>1</v>
          </cell>
          <cell r="Q24">
            <v>476</v>
          </cell>
          <cell r="R24">
            <v>12</v>
          </cell>
          <cell r="S24" t="str">
            <v xml:space="preserve"> Mme Nathalie ARTHAUD</v>
          </cell>
          <cell r="T24">
            <v>0</v>
          </cell>
          <cell r="U24" t="str">
            <v>M. Fabien ROUSSEL</v>
          </cell>
          <cell r="V24">
            <v>12</v>
          </cell>
          <cell r="W24" t="str">
            <v>M. Emmanuel MACRON</v>
          </cell>
          <cell r="X24">
            <v>93</v>
          </cell>
          <cell r="Y24" t="str">
            <v>M. Jean LASSALLE</v>
          </cell>
          <cell r="Z24">
            <v>9</v>
          </cell>
          <cell r="AA24" t="str">
            <v>Mme Marine LE PEN</v>
          </cell>
          <cell r="AB24">
            <v>83</v>
          </cell>
          <cell r="AC24" t="str">
            <v>M. Éric ZEMMOUR</v>
          </cell>
          <cell r="AD24">
            <v>31</v>
          </cell>
          <cell r="AE24" t="str">
            <v>M. Jean-Luc MÉLENCHON</v>
          </cell>
          <cell r="AF24">
            <v>177</v>
          </cell>
          <cell r="AG24" t="str">
            <v>Mme Anne HIDALGO</v>
          </cell>
          <cell r="AH24">
            <v>15</v>
          </cell>
          <cell r="AI24" t="str">
            <v>M. Yannick JADOT</v>
          </cell>
          <cell r="AJ24">
            <v>22</v>
          </cell>
          <cell r="AK24" t="str">
            <v>Mme Valérie PÉCRESSE</v>
          </cell>
          <cell r="AL24">
            <v>15</v>
          </cell>
          <cell r="AM24" t="str">
            <v>M. Philippe POUTOU</v>
          </cell>
          <cell r="AN24">
            <v>3</v>
          </cell>
          <cell r="AO24" t="str">
            <v>M. Nicolas DUPONT-AIGNAN</v>
          </cell>
          <cell r="AP24">
            <v>16</v>
          </cell>
        </row>
        <row r="25">
          <cell r="G25">
            <v>210</v>
          </cell>
          <cell r="H25">
            <v>8</v>
          </cell>
          <cell r="I25">
            <v>4</v>
          </cell>
          <cell r="J25" t="str">
            <v>I</v>
          </cell>
          <cell r="K25">
            <v>1038</v>
          </cell>
          <cell r="L25">
            <v>202</v>
          </cell>
          <cell r="M25">
            <v>836</v>
          </cell>
          <cell r="N25">
            <v>836</v>
          </cell>
          <cell r="O25">
            <v>15</v>
          </cell>
          <cell r="P25">
            <v>5</v>
          </cell>
          <cell r="Q25">
            <v>816</v>
          </cell>
          <cell r="R25">
            <v>12</v>
          </cell>
          <cell r="S25" t="str">
            <v xml:space="preserve"> Mme Nathalie ARTHAUD</v>
          </cell>
          <cell r="T25">
            <v>1</v>
          </cell>
          <cell r="U25" t="str">
            <v>M. Fabien ROUSSEL</v>
          </cell>
          <cell r="V25">
            <v>15</v>
          </cell>
          <cell r="W25" t="str">
            <v>M. Emmanuel MACRON</v>
          </cell>
          <cell r="X25">
            <v>195</v>
          </cell>
          <cell r="Y25" t="str">
            <v>M. Jean LASSALLE</v>
          </cell>
          <cell r="Z25">
            <v>25</v>
          </cell>
          <cell r="AA25" t="str">
            <v>Mme Marine LE PEN</v>
          </cell>
          <cell r="AB25">
            <v>89</v>
          </cell>
          <cell r="AC25" t="str">
            <v>M. Éric ZEMMOUR</v>
          </cell>
          <cell r="AD25">
            <v>42</v>
          </cell>
          <cell r="AE25" t="str">
            <v>M. Jean-Luc MÉLENCHON</v>
          </cell>
          <cell r="AF25">
            <v>275</v>
          </cell>
          <cell r="AG25" t="str">
            <v>Mme Anne HIDALGO</v>
          </cell>
          <cell r="AH25">
            <v>33</v>
          </cell>
          <cell r="AI25" t="str">
            <v>M. Yannick JADOT</v>
          </cell>
          <cell r="AJ25">
            <v>80</v>
          </cell>
          <cell r="AK25" t="str">
            <v>Mme Valérie PÉCRESSE</v>
          </cell>
          <cell r="AL25">
            <v>36</v>
          </cell>
          <cell r="AM25" t="str">
            <v>M. Philippe POUTOU</v>
          </cell>
          <cell r="AN25">
            <v>6</v>
          </cell>
          <cell r="AO25" t="str">
            <v>M. Nicolas DUPONT-AIGNAN</v>
          </cell>
          <cell r="AP25">
            <v>19</v>
          </cell>
        </row>
        <row r="26">
          <cell r="G26">
            <v>211</v>
          </cell>
          <cell r="H26">
            <v>8</v>
          </cell>
          <cell r="I26">
            <v>4</v>
          </cell>
          <cell r="J26" t="str">
            <v>I</v>
          </cell>
          <cell r="K26">
            <v>858</v>
          </cell>
          <cell r="L26">
            <v>208</v>
          </cell>
          <cell r="M26">
            <v>650</v>
          </cell>
          <cell r="N26">
            <v>650</v>
          </cell>
          <cell r="O26">
            <v>8</v>
          </cell>
          <cell r="P26">
            <v>7</v>
          </cell>
          <cell r="Q26">
            <v>635</v>
          </cell>
          <cell r="R26">
            <v>12</v>
          </cell>
          <cell r="S26" t="str">
            <v xml:space="preserve"> Mme Nathalie ARTHAUD</v>
          </cell>
          <cell r="T26">
            <v>2</v>
          </cell>
          <cell r="U26" t="str">
            <v>M. Fabien ROUSSEL</v>
          </cell>
          <cell r="V26">
            <v>13</v>
          </cell>
          <cell r="W26" t="str">
            <v>M. Emmanuel MACRON</v>
          </cell>
          <cell r="X26">
            <v>163</v>
          </cell>
          <cell r="Y26" t="str">
            <v>M. Jean LASSALLE</v>
          </cell>
          <cell r="Z26">
            <v>5</v>
          </cell>
          <cell r="AA26" t="str">
            <v>Mme Marine LE PEN</v>
          </cell>
          <cell r="AB26">
            <v>71</v>
          </cell>
          <cell r="AC26" t="str">
            <v>M. Éric ZEMMOUR</v>
          </cell>
          <cell r="AD26">
            <v>31</v>
          </cell>
          <cell r="AE26" t="str">
            <v>M. Jean-Luc MÉLENCHON</v>
          </cell>
          <cell r="AF26">
            <v>244</v>
          </cell>
          <cell r="AG26" t="str">
            <v>Mme Anne HIDALGO</v>
          </cell>
          <cell r="AH26">
            <v>15</v>
          </cell>
          <cell r="AI26" t="str">
            <v>M. Yannick JADOT</v>
          </cell>
          <cell r="AJ26">
            <v>51</v>
          </cell>
          <cell r="AK26" t="str">
            <v>Mme Valérie PÉCRESSE</v>
          </cell>
          <cell r="AL26">
            <v>23</v>
          </cell>
          <cell r="AM26" t="str">
            <v>M. Philippe POUTOU</v>
          </cell>
          <cell r="AN26">
            <v>8</v>
          </cell>
          <cell r="AO26" t="str">
            <v>M. Nicolas DUPONT-AIGNAN</v>
          </cell>
          <cell r="AP26">
            <v>9</v>
          </cell>
        </row>
        <row r="27">
          <cell r="G27">
            <v>301</v>
          </cell>
          <cell r="H27">
            <v>9</v>
          </cell>
          <cell r="I27">
            <v>4</v>
          </cell>
          <cell r="J27" t="str">
            <v>I</v>
          </cell>
          <cell r="K27">
            <v>957</v>
          </cell>
          <cell r="L27">
            <v>281</v>
          </cell>
          <cell r="M27">
            <v>676</v>
          </cell>
          <cell r="N27">
            <v>676</v>
          </cell>
          <cell r="O27">
            <v>6</v>
          </cell>
          <cell r="P27">
            <v>1</v>
          </cell>
          <cell r="Q27">
            <v>669</v>
          </cell>
          <cell r="R27">
            <v>12</v>
          </cell>
          <cell r="S27" t="str">
            <v xml:space="preserve"> Mme Nathalie ARTHAUD</v>
          </cell>
          <cell r="T27">
            <v>2</v>
          </cell>
          <cell r="U27" t="str">
            <v>M. Fabien ROUSSEL</v>
          </cell>
          <cell r="V27">
            <v>26</v>
          </cell>
          <cell r="W27" t="str">
            <v>M. Emmanuel MACRON</v>
          </cell>
          <cell r="X27">
            <v>142</v>
          </cell>
          <cell r="Y27" t="str">
            <v>M. Jean LASSALLE</v>
          </cell>
          <cell r="Z27">
            <v>18</v>
          </cell>
          <cell r="AA27" t="str">
            <v>Mme Marine LE PEN</v>
          </cell>
          <cell r="AB27">
            <v>105</v>
          </cell>
          <cell r="AC27" t="str">
            <v>M. Éric ZEMMOUR</v>
          </cell>
          <cell r="AD27">
            <v>31</v>
          </cell>
          <cell r="AE27" t="str">
            <v>M. Jean-Luc MÉLENCHON</v>
          </cell>
          <cell r="AF27">
            <v>252</v>
          </cell>
          <cell r="AG27" t="str">
            <v>Mme Anne HIDALGO</v>
          </cell>
          <cell r="AH27">
            <v>12</v>
          </cell>
          <cell r="AI27" t="str">
            <v>M. Yannick JADOT</v>
          </cell>
          <cell r="AJ27">
            <v>52</v>
          </cell>
          <cell r="AK27" t="str">
            <v>Mme Valérie PÉCRESSE</v>
          </cell>
          <cell r="AL27">
            <v>8</v>
          </cell>
          <cell r="AM27" t="str">
            <v>M. Philippe POUTOU</v>
          </cell>
          <cell r="AN27">
            <v>5</v>
          </cell>
          <cell r="AO27" t="str">
            <v>M. Nicolas DUPONT-AIGNAN</v>
          </cell>
          <cell r="AP27">
            <v>16</v>
          </cell>
        </row>
        <row r="28">
          <cell r="G28">
            <v>302</v>
          </cell>
          <cell r="H28">
            <v>9</v>
          </cell>
          <cell r="I28">
            <v>4</v>
          </cell>
          <cell r="J28" t="str">
            <v>I</v>
          </cell>
          <cell r="K28">
            <v>843</v>
          </cell>
          <cell r="L28">
            <v>329</v>
          </cell>
          <cell r="M28">
            <v>514</v>
          </cell>
          <cell r="N28">
            <v>514</v>
          </cell>
          <cell r="O28">
            <v>6</v>
          </cell>
          <cell r="P28">
            <v>5</v>
          </cell>
          <cell r="Q28">
            <v>503</v>
          </cell>
          <cell r="R28">
            <v>12</v>
          </cell>
          <cell r="S28" t="str">
            <v xml:space="preserve"> Mme Nathalie ARTHAUD</v>
          </cell>
          <cell r="T28">
            <v>5</v>
          </cell>
          <cell r="U28" t="str">
            <v>M. Fabien ROUSSEL</v>
          </cell>
          <cell r="V28">
            <v>12</v>
          </cell>
          <cell r="W28" t="str">
            <v>M. Emmanuel MACRON</v>
          </cell>
          <cell r="X28">
            <v>71</v>
          </cell>
          <cell r="Y28" t="str">
            <v>M. Jean LASSALLE</v>
          </cell>
          <cell r="Z28">
            <v>17</v>
          </cell>
          <cell r="AA28" t="str">
            <v>Mme Marine LE PEN</v>
          </cell>
          <cell r="AB28">
            <v>98</v>
          </cell>
          <cell r="AC28" t="str">
            <v>M. Éric ZEMMOUR</v>
          </cell>
          <cell r="AD28">
            <v>19</v>
          </cell>
          <cell r="AE28" t="str">
            <v>M. Jean-Luc MÉLENCHON</v>
          </cell>
          <cell r="AF28">
            <v>227</v>
          </cell>
          <cell r="AG28" t="str">
            <v>Mme Anne HIDALGO</v>
          </cell>
          <cell r="AH28">
            <v>9</v>
          </cell>
          <cell r="AI28" t="str">
            <v>M. Yannick JADOT</v>
          </cell>
          <cell r="AJ28">
            <v>21</v>
          </cell>
          <cell r="AK28" t="str">
            <v>Mme Valérie PÉCRESSE</v>
          </cell>
          <cell r="AL28">
            <v>11</v>
          </cell>
          <cell r="AM28" t="str">
            <v>M. Philippe POUTOU</v>
          </cell>
          <cell r="AN28">
            <v>1</v>
          </cell>
          <cell r="AO28" t="str">
            <v>M. Nicolas DUPONT-AIGNAN</v>
          </cell>
          <cell r="AP28">
            <v>12</v>
          </cell>
        </row>
        <row r="29">
          <cell r="G29">
            <v>303</v>
          </cell>
          <cell r="H29">
            <v>9</v>
          </cell>
          <cell r="I29">
            <v>4</v>
          </cell>
          <cell r="J29" t="str">
            <v>I</v>
          </cell>
          <cell r="K29">
            <v>849</v>
          </cell>
          <cell r="L29">
            <v>223</v>
          </cell>
          <cell r="M29">
            <v>626</v>
          </cell>
          <cell r="N29">
            <v>626</v>
          </cell>
          <cell r="O29">
            <v>9</v>
          </cell>
          <cell r="P29">
            <v>7</v>
          </cell>
          <cell r="Q29">
            <v>610</v>
          </cell>
          <cell r="R29">
            <v>12</v>
          </cell>
          <cell r="S29" t="str">
            <v xml:space="preserve"> Mme Nathalie ARTHAUD</v>
          </cell>
          <cell r="T29">
            <v>2</v>
          </cell>
          <cell r="U29" t="str">
            <v>M. Fabien ROUSSEL</v>
          </cell>
          <cell r="V29">
            <v>10</v>
          </cell>
          <cell r="W29" t="str">
            <v>M. Emmanuel MACRON</v>
          </cell>
          <cell r="X29">
            <v>176</v>
          </cell>
          <cell r="Y29" t="str">
            <v>M. Jean LASSALLE</v>
          </cell>
          <cell r="Z29">
            <v>11</v>
          </cell>
          <cell r="AA29" t="str">
            <v>Mme Marine LE PEN</v>
          </cell>
          <cell r="AB29">
            <v>104</v>
          </cell>
          <cell r="AC29" t="str">
            <v>M. Éric ZEMMOUR</v>
          </cell>
          <cell r="AD29">
            <v>41</v>
          </cell>
          <cell r="AE29" t="str">
            <v>M. Jean-Luc MÉLENCHON</v>
          </cell>
          <cell r="AF29">
            <v>164</v>
          </cell>
          <cell r="AG29" t="str">
            <v>Mme Anne HIDALGO</v>
          </cell>
          <cell r="AH29">
            <v>14</v>
          </cell>
          <cell r="AI29" t="str">
            <v>M. Yannick JADOT</v>
          </cell>
          <cell r="AJ29">
            <v>42</v>
          </cell>
          <cell r="AK29" t="str">
            <v>Mme Valérie PÉCRESSE</v>
          </cell>
          <cell r="AL29">
            <v>30</v>
          </cell>
          <cell r="AM29" t="str">
            <v>M. Philippe POUTOU</v>
          </cell>
          <cell r="AN29">
            <v>4</v>
          </cell>
          <cell r="AO29" t="str">
            <v>M. Nicolas DUPONT-AIGNAN</v>
          </cell>
          <cell r="AP29">
            <v>12</v>
          </cell>
        </row>
        <row r="30">
          <cell r="G30">
            <v>304</v>
          </cell>
          <cell r="H30">
            <v>9</v>
          </cell>
          <cell r="I30">
            <v>4</v>
          </cell>
          <cell r="J30" t="str">
            <v>I</v>
          </cell>
          <cell r="K30">
            <v>901</v>
          </cell>
          <cell r="L30">
            <v>170</v>
          </cell>
          <cell r="M30">
            <v>731</v>
          </cell>
          <cell r="N30">
            <v>731</v>
          </cell>
          <cell r="O30">
            <v>9</v>
          </cell>
          <cell r="P30">
            <v>3</v>
          </cell>
          <cell r="Q30">
            <v>719</v>
          </cell>
          <cell r="R30">
            <v>12</v>
          </cell>
          <cell r="S30" t="str">
            <v xml:space="preserve"> Mme Nathalie ARTHAUD</v>
          </cell>
          <cell r="T30">
            <v>0</v>
          </cell>
          <cell r="U30" t="str">
            <v>M. Fabien ROUSSEL</v>
          </cell>
          <cell r="V30">
            <v>25</v>
          </cell>
          <cell r="W30" t="str">
            <v>M. Emmanuel MACRON</v>
          </cell>
          <cell r="X30">
            <v>213</v>
          </cell>
          <cell r="Y30" t="str">
            <v>M. Jean LASSALLE</v>
          </cell>
          <cell r="Z30">
            <v>12</v>
          </cell>
          <cell r="AA30" t="str">
            <v>Mme Marine LE PEN</v>
          </cell>
          <cell r="AB30">
            <v>77</v>
          </cell>
          <cell r="AC30" t="str">
            <v>M. Éric ZEMMOUR</v>
          </cell>
          <cell r="AD30">
            <v>47</v>
          </cell>
          <cell r="AE30" t="str">
            <v>M. Jean-Luc MÉLENCHON</v>
          </cell>
          <cell r="AF30">
            <v>188</v>
          </cell>
          <cell r="AG30" t="str">
            <v>Mme Anne HIDALGO</v>
          </cell>
          <cell r="AH30">
            <v>19</v>
          </cell>
          <cell r="AI30" t="str">
            <v>M. Yannick JADOT</v>
          </cell>
          <cell r="AJ30">
            <v>88</v>
          </cell>
          <cell r="AK30" t="str">
            <v>Mme Valérie PÉCRESSE</v>
          </cell>
          <cell r="AL30">
            <v>34</v>
          </cell>
          <cell r="AM30" t="str">
            <v>M. Philippe POUTOU</v>
          </cell>
          <cell r="AN30">
            <v>7</v>
          </cell>
          <cell r="AO30" t="str">
            <v>M. Nicolas DUPONT-AIGNAN</v>
          </cell>
          <cell r="AP30">
            <v>9</v>
          </cell>
        </row>
        <row r="31">
          <cell r="G31">
            <v>305</v>
          </cell>
          <cell r="H31">
            <v>9</v>
          </cell>
          <cell r="I31">
            <v>4</v>
          </cell>
          <cell r="J31" t="str">
            <v>I</v>
          </cell>
          <cell r="K31">
            <v>964</v>
          </cell>
          <cell r="L31">
            <v>191</v>
          </cell>
          <cell r="M31">
            <v>773</v>
          </cell>
          <cell r="N31">
            <v>773</v>
          </cell>
          <cell r="O31">
            <v>9</v>
          </cell>
          <cell r="P31">
            <v>5</v>
          </cell>
          <cell r="Q31">
            <v>759</v>
          </cell>
          <cell r="R31">
            <v>12</v>
          </cell>
          <cell r="S31" t="str">
            <v xml:space="preserve"> Mme Nathalie ARTHAUD</v>
          </cell>
          <cell r="T31">
            <v>4</v>
          </cell>
          <cell r="U31" t="str">
            <v>M. Fabien ROUSSEL</v>
          </cell>
          <cell r="V31">
            <v>15</v>
          </cell>
          <cell r="W31" t="str">
            <v>M. Emmanuel MACRON</v>
          </cell>
          <cell r="X31">
            <v>209</v>
          </cell>
          <cell r="Y31" t="str">
            <v>M. Jean LASSALLE</v>
          </cell>
          <cell r="Z31">
            <v>22</v>
          </cell>
          <cell r="AA31" t="str">
            <v>Mme Marine LE PEN</v>
          </cell>
          <cell r="AB31">
            <v>84</v>
          </cell>
          <cell r="AC31" t="str">
            <v>M. Éric ZEMMOUR</v>
          </cell>
          <cell r="AD31">
            <v>40</v>
          </cell>
          <cell r="AE31" t="str">
            <v>M. Jean-Luc MÉLENCHON</v>
          </cell>
          <cell r="AF31">
            <v>239</v>
          </cell>
          <cell r="AG31" t="str">
            <v>Mme Anne HIDALGO</v>
          </cell>
          <cell r="AH31">
            <v>16</v>
          </cell>
          <cell r="AI31" t="str">
            <v>M. Yannick JADOT</v>
          </cell>
          <cell r="AJ31">
            <v>69</v>
          </cell>
          <cell r="AK31" t="str">
            <v>Mme Valérie PÉCRESSE</v>
          </cell>
          <cell r="AL31">
            <v>32</v>
          </cell>
          <cell r="AM31" t="str">
            <v>M. Philippe POUTOU</v>
          </cell>
          <cell r="AN31">
            <v>12</v>
          </cell>
          <cell r="AO31" t="str">
            <v>M. Nicolas DUPONT-AIGNAN</v>
          </cell>
          <cell r="AP31">
            <v>17</v>
          </cell>
        </row>
        <row r="32">
          <cell r="G32">
            <v>306</v>
          </cell>
          <cell r="H32">
            <v>9</v>
          </cell>
          <cell r="I32">
            <v>4</v>
          </cell>
          <cell r="J32" t="str">
            <v>I</v>
          </cell>
          <cell r="K32">
            <v>962</v>
          </cell>
          <cell r="L32">
            <v>180</v>
          </cell>
          <cell r="M32">
            <v>782</v>
          </cell>
          <cell r="N32">
            <v>782</v>
          </cell>
          <cell r="O32">
            <v>10</v>
          </cell>
          <cell r="P32">
            <v>2</v>
          </cell>
          <cell r="Q32">
            <v>770</v>
          </cell>
          <cell r="R32">
            <v>12</v>
          </cell>
          <cell r="S32" t="str">
            <v xml:space="preserve"> Mme Nathalie ARTHAUD</v>
          </cell>
          <cell r="T32">
            <v>3</v>
          </cell>
          <cell r="U32" t="str">
            <v>M. Fabien ROUSSEL</v>
          </cell>
          <cell r="V32">
            <v>11</v>
          </cell>
          <cell r="W32" t="str">
            <v>M. Emmanuel MACRON</v>
          </cell>
          <cell r="X32">
            <v>200</v>
          </cell>
          <cell r="Y32" t="str">
            <v>M. Jean LASSALLE</v>
          </cell>
          <cell r="Z32">
            <v>10</v>
          </cell>
          <cell r="AA32" t="str">
            <v>Mme Marine LE PEN</v>
          </cell>
          <cell r="AB32">
            <v>90</v>
          </cell>
          <cell r="AC32" t="str">
            <v>M. Éric ZEMMOUR</v>
          </cell>
          <cell r="AD32">
            <v>52</v>
          </cell>
          <cell r="AE32" t="str">
            <v>M. Jean-Luc MÉLENCHON</v>
          </cell>
          <cell r="AF32">
            <v>246</v>
          </cell>
          <cell r="AG32" t="str">
            <v>Mme Anne HIDALGO</v>
          </cell>
          <cell r="AH32">
            <v>20</v>
          </cell>
          <cell r="AI32" t="str">
            <v>M. Yannick JADOT</v>
          </cell>
          <cell r="AJ32">
            <v>67</v>
          </cell>
          <cell r="AK32" t="str">
            <v>Mme Valérie PÉCRESSE</v>
          </cell>
          <cell r="AL32">
            <v>50</v>
          </cell>
          <cell r="AM32" t="str">
            <v>M. Philippe POUTOU</v>
          </cell>
          <cell r="AN32">
            <v>8</v>
          </cell>
          <cell r="AO32" t="str">
            <v>M. Nicolas DUPONT-AIGNAN</v>
          </cell>
          <cell r="AP32">
            <v>13</v>
          </cell>
        </row>
        <row r="33">
          <cell r="G33">
            <v>307</v>
          </cell>
          <cell r="H33">
            <v>9</v>
          </cell>
          <cell r="I33">
            <v>4</v>
          </cell>
          <cell r="J33" t="str">
            <v>I</v>
          </cell>
          <cell r="K33">
            <v>1097</v>
          </cell>
          <cell r="L33">
            <v>258</v>
          </cell>
          <cell r="M33">
            <v>839</v>
          </cell>
          <cell r="N33">
            <v>839</v>
          </cell>
          <cell r="O33">
            <v>16</v>
          </cell>
          <cell r="P33">
            <v>2</v>
          </cell>
          <cell r="Q33">
            <v>821</v>
          </cell>
          <cell r="R33">
            <v>12</v>
          </cell>
          <cell r="S33" t="str">
            <v xml:space="preserve"> Mme Nathalie ARTHAUD</v>
          </cell>
          <cell r="T33">
            <v>3</v>
          </cell>
          <cell r="U33" t="str">
            <v>M. Fabien ROUSSEL</v>
          </cell>
          <cell r="V33">
            <v>22</v>
          </cell>
          <cell r="W33" t="str">
            <v>M. Emmanuel MACRON</v>
          </cell>
          <cell r="X33">
            <v>225</v>
          </cell>
          <cell r="Y33" t="str">
            <v>M. Jean LASSALLE</v>
          </cell>
          <cell r="Z33">
            <v>14</v>
          </cell>
          <cell r="AA33" t="str">
            <v>Mme Marine LE PEN</v>
          </cell>
          <cell r="AB33">
            <v>91</v>
          </cell>
          <cell r="AC33" t="str">
            <v>M. Éric ZEMMOUR</v>
          </cell>
          <cell r="AD33">
            <v>65</v>
          </cell>
          <cell r="AE33" t="str">
            <v>M. Jean-Luc MÉLENCHON</v>
          </cell>
          <cell r="AF33">
            <v>239</v>
          </cell>
          <cell r="AG33" t="str">
            <v>Mme Anne HIDALGO</v>
          </cell>
          <cell r="AH33">
            <v>20</v>
          </cell>
          <cell r="AI33" t="str">
            <v>M. Yannick JADOT</v>
          </cell>
          <cell r="AJ33">
            <v>63</v>
          </cell>
          <cell r="AK33" t="str">
            <v>Mme Valérie PÉCRESSE</v>
          </cell>
          <cell r="AL33">
            <v>58</v>
          </cell>
          <cell r="AM33" t="str">
            <v>M. Philippe POUTOU</v>
          </cell>
          <cell r="AN33">
            <v>7</v>
          </cell>
          <cell r="AO33" t="str">
            <v>M. Nicolas DUPONT-AIGNAN</v>
          </cell>
          <cell r="AP33">
            <v>14</v>
          </cell>
        </row>
        <row r="34">
          <cell r="G34">
            <v>308</v>
          </cell>
          <cell r="H34">
            <v>9</v>
          </cell>
          <cell r="I34">
            <v>4</v>
          </cell>
          <cell r="J34" t="str">
            <v>I</v>
          </cell>
          <cell r="K34">
            <v>965</v>
          </cell>
          <cell r="L34">
            <v>220</v>
          </cell>
          <cell r="M34">
            <v>745</v>
          </cell>
          <cell r="N34">
            <v>745</v>
          </cell>
          <cell r="O34">
            <v>7</v>
          </cell>
          <cell r="P34">
            <v>4</v>
          </cell>
          <cell r="Q34">
            <v>734</v>
          </cell>
          <cell r="R34">
            <v>12</v>
          </cell>
          <cell r="S34" t="str">
            <v xml:space="preserve"> Mme Nathalie ARTHAUD</v>
          </cell>
          <cell r="T34">
            <v>2</v>
          </cell>
          <cell r="U34" t="str">
            <v>M. Fabien ROUSSEL</v>
          </cell>
          <cell r="V34">
            <v>15</v>
          </cell>
          <cell r="W34" t="str">
            <v>M. Emmanuel MACRON</v>
          </cell>
          <cell r="X34">
            <v>226</v>
          </cell>
          <cell r="Y34" t="str">
            <v>M. Jean LASSALLE</v>
          </cell>
          <cell r="Z34">
            <v>23</v>
          </cell>
          <cell r="AA34" t="str">
            <v>Mme Marine LE PEN</v>
          </cell>
          <cell r="AB34">
            <v>78</v>
          </cell>
          <cell r="AC34" t="str">
            <v>M. Éric ZEMMOUR</v>
          </cell>
          <cell r="AD34">
            <v>53</v>
          </cell>
          <cell r="AE34" t="str">
            <v>M. Jean-Luc MÉLENCHON</v>
          </cell>
          <cell r="AF34">
            <v>167</v>
          </cell>
          <cell r="AG34" t="str">
            <v>Mme Anne HIDALGO</v>
          </cell>
          <cell r="AH34">
            <v>16</v>
          </cell>
          <cell r="AI34" t="str">
            <v>M. Yannick JADOT</v>
          </cell>
          <cell r="AJ34">
            <v>78</v>
          </cell>
          <cell r="AK34" t="str">
            <v>Mme Valérie PÉCRESSE</v>
          </cell>
          <cell r="AL34">
            <v>62</v>
          </cell>
          <cell r="AM34" t="str">
            <v>M. Philippe POUTOU</v>
          </cell>
          <cell r="AN34">
            <v>4</v>
          </cell>
          <cell r="AO34" t="str">
            <v>M. Nicolas DUPONT-AIGNAN</v>
          </cell>
          <cell r="AP34">
            <v>10</v>
          </cell>
        </row>
        <row r="35">
          <cell r="G35">
            <v>309</v>
          </cell>
          <cell r="H35">
            <v>9</v>
          </cell>
          <cell r="I35">
            <v>4</v>
          </cell>
          <cell r="J35" t="str">
            <v>I</v>
          </cell>
          <cell r="K35">
            <v>1030</v>
          </cell>
          <cell r="L35">
            <v>196</v>
          </cell>
          <cell r="M35">
            <v>834</v>
          </cell>
          <cell r="N35">
            <v>834</v>
          </cell>
          <cell r="O35">
            <v>7</v>
          </cell>
          <cell r="P35">
            <v>0</v>
          </cell>
          <cell r="Q35">
            <v>827</v>
          </cell>
          <cell r="R35">
            <v>12</v>
          </cell>
          <cell r="S35" t="str">
            <v xml:space="preserve"> Mme Nathalie ARTHAUD</v>
          </cell>
          <cell r="T35">
            <v>3</v>
          </cell>
          <cell r="U35" t="str">
            <v>M. Fabien ROUSSEL</v>
          </cell>
          <cell r="V35">
            <v>14</v>
          </cell>
          <cell r="W35" t="str">
            <v>M. Emmanuel MACRON</v>
          </cell>
          <cell r="X35">
            <v>255</v>
          </cell>
          <cell r="Y35" t="str">
            <v>M. Jean LASSALLE</v>
          </cell>
          <cell r="Z35">
            <v>17</v>
          </cell>
          <cell r="AA35" t="str">
            <v>Mme Marine LE PEN</v>
          </cell>
          <cell r="AB35">
            <v>88</v>
          </cell>
          <cell r="AC35" t="str">
            <v>M. Éric ZEMMOUR</v>
          </cell>
          <cell r="AD35">
            <v>60</v>
          </cell>
          <cell r="AE35" t="str">
            <v>M. Jean-Luc MÉLENCHON</v>
          </cell>
          <cell r="AF35">
            <v>210</v>
          </cell>
          <cell r="AG35" t="str">
            <v>Mme Anne HIDALGO</v>
          </cell>
          <cell r="AH35">
            <v>22</v>
          </cell>
          <cell r="AI35" t="str">
            <v>M. Yannick JADOT</v>
          </cell>
          <cell r="AJ35">
            <v>64</v>
          </cell>
          <cell r="AK35" t="str">
            <v>Mme Valérie PÉCRESSE</v>
          </cell>
          <cell r="AL35">
            <v>68</v>
          </cell>
          <cell r="AM35" t="str">
            <v>M. Philippe POUTOU</v>
          </cell>
          <cell r="AN35">
            <v>6</v>
          </cell>
          <cell r="AO35" t="str">
            <v>M. Nicolas DUPONT-AIGNAN</v>
          </cell>
          <cell r="AP35">
            <v>20</v>
          </cell>
        </row>
        <row r="36">
          <cell r="G36">
            <v>310</v>
          </cell>
          <cell r="H36">
            <v>9</v>
          </cell>
          <cell r="I36">
            <v>4</v>
          </cell>
          <cell r="J36" t="str">
            <v>I</v>
          </cell>
          <cell r="K36">
            <v>1137</v>
          </cell>
          <cell r="L36">
            <v>238</v>
          </cell>
          <cell r="M36">
            <v>899</v>
          </cell>
          <cell r="N36">
            <v>909</v>
          </cell>
          <cell r="O36">
            <v>11</v>
          </cell>
          <cell r="P36">
            <v>0</v>
          </cell>
          <cell r="Q36">
            <v>888</v>
          </cell>
          <cell r="R36">
            <v>12</v>
          </cell>
          <cell r="S36" t="str">
            <v xml:space="preserve"> Mme Nathalie ARTHAUD</v>
          </cell>
          <cell r="T36">
            <v>3</v>
          </cell>
          <cell r="U36" t="str">
            <v>M. Fabien ROUSSEL</v>
          </cell>
          <cell r="V36">
            <v>16</v>
          </cell>
          <cell r="W36" t="str">
            <v>M. Emmanuel MACRON</v>
          </cell>
          <cell r="X36">
            <v>224</v>
          </cell>
          <cell r="Y36" t="str">
            <v>M. Jean LASSALLE</v>
          </cell>
          <cell r="Z36">
            <v>9</v>
          </cell>
          <cell r="AA36" t="str">
            <v>Mme Marine LE PEN</v>
          </cell>
          <cell r="AB36">
            <v>116</v>
          </cell>
          <cell r="AC36" t="str">
            <v>M. Éric ZEMMOUR</v>
          </cell>
          <cell r="AD36">
            <v>49</v>
          </cell>
          <cell r="AE36" t="str">
            <v>M. Jean-Luc MÉLENCHON</v>
          </cell>
          <cell r="AF36">
            <v>291</v>
          </cell>
          <cell r="AG36" t="str">
            <v>Mme Anne HIDALGO</v>
          </cell>
          <cell r="AH36">
            <v>21</v>
          </cell>
          <cell r="AI36" t="str">
            <v>M. Yannick JADOT</v>
          </cell>
          <cell r="AJ36">
            <v>80</v>
          </cell>
          <cell r="AK36" t="str">
            <v>Mme Valérie PÉCRESSE</v>
          </cell>
          <cell r="AL36">
            <v>41</v>
          </cell>
          <cell r="AM36" t="str">
            <v>M. Philippe POUTOU</v>
          </cell>
          <cell r="AN36">
            <v>7</v>
          </cell>
          <cell r="AO36" t="str">
            <v>M. Nicolas DUPONT-AIGNAN</v>
          </cell>
          <cell r="AP36">
            <v>31</v>
          </cell>
        </row>
        <row r="37">
          <cell r="G37">
            <v>311</v>
          </cell>
          <cell r="H37">
            <v>9</v>
          </cell>
          <cell r="I37">
            <v>4</v>
          </cell>
          <cell r="J37" t="str">
            <v>I</v>
          </cell>
          <cell r="K37">
            <v>1012</v>
          </cell>
          <cell r="L37">
            <v>238</v>
          </cell>
          <cell r="M37">
            <v>774</v>
          </cell>
          <cell r="N37">
            <v>773</v>
          </cell>
          <cell r="O37">
            <v>7</v>
          </cell>
          <cell r="P37">
            <v>3</v>
          </cell>
          <cell r="Q37">
            <v>764</v>
          </cell>
          <cell r="R37">
            <v>12</v>
          </cell>
          <cell r="S37" t="str">
            <v xml:space="preserve"> Mme Nathalie ARTHAUD</v>
          </cell>
          <cell r="T37">
            <v>4</v>
          </cell>
          <cell r="U37" t="str">
            <v>M. Fabien ROUSSEL</v>
          </cell>
          <cell r="V37">
            <v>25</v>
          </cell>
          <cell r="W37" t="str">
            <v>M. Emmanuel MACRON</v>
          </cell>
          <cell r="X37">
            <v>213</v>
          </cell>
          <cell r="Y37" t="str">
            <v>M. Jean LASSALLE</v>
          </cell>
          <cell r="Z37">
            <v>17</v>
          </cell>
          <cell r="AA37" t="str">
            <v>Mme Marine LE PEN</v>
          </cell>
          <cell r="AB37">
            <v>73</v>
          </cell>
          <cell r="AC37" t="str">
            <v>M. Éric ZEMMOUR</v>
          </cell>
          <cell r="AD37">
            <v>41</v>
          </cell>
          <cell r="AE37" t="str">
            <v>M. Jean-Luc MÉLENCHON</v>
          </cell>
          <cell r="AF37">
            <v>250</v>
          </cell>
          <cell r="AG37" t="str">
            <v>Mme Anne HIDALGO</v>
          </cell>
          <cell r="AH37">
            <v>25</v>
          </cell>
          <cell r="AI37" t="str">
            <v>M. Yannick JADOT</v>
          </cell>
          <cell r="AJ37">
            <v>84</v>
          </cell>
          <cell r="AK37" t="str">
            <v>Mme Valérie PÉCRESSE</v>
          </cell>
          <cell r="AL37">
            <v>21</v>
          </cell>
          <cell r="AM37" t="str">
            <v>M. Philippe POUTOU</v>
          </cell>
          <cell r="AN37">
            <v>3</v>
          </cell>
          <cell r="AO37" t="str">
            <v>M. Nicolas DUPONT-AIGNAN</v>
          </cell>
          <cell r="AP37">
            <v>8</v>
          </cell>
        </row>
        <row r="38">
          <cell r="G38">
            <v>312</v>
          </cell>
          <cell r="H38">
            <v>9</v>
          </cell>
          <cell r="I38">
            <v>4</v>
          </cell>
          <cell r="J38" t="str">
            <v>I</v>
          </cell>
          <cell r="K38">
            <v>45</v>
          </cell>
          <cell r="L38">
            <v>45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12</v>
          </cell>
          <cell r="S38" t="str">
            <v xml:space="preserve"> Mme Nathalie ARTHAUD</v>
          </cell>
          <cell r="T38">
            <v>0</v>
          </cell>
          <cell r="U38" t="str">
            <v>M. Fabien ROUSSEL</v>
          </cell>
          <cell r="V38">
            <v>0</v>
          </cell>
          <cell r="W38" t="str">
            <v>M. Emmanuel MACRON</v>
          </cell>
          <cell r="X38">
            <v>0</v>
          </cell>
          <cell r="Y38" t="str">
            <v>M. Jean LASSALLE</v>
          </cell>
          <cell r="Z38">
            <v>0</v>
          </cell>
          <cell r="AA38" t="str">
            <v>Mme Marine LE PEN</v>
          </cell>
          <cell r="AB38">
            <v>0</v>
          </cell>
          <cell r="AC38" t="str">
            <v>M. Éric ZEMMOUR</v>
          </cell>
          <cell r="AD38">
            <v>0</v>
          </cell>
          <cell r="AE38" t="str">
            <v>M. Jean-Luc MÉLENCHON</v>
          </cell>
          <cell r="AF38">
            <v>0</v>
          </cell>
          <cell r="AG38" t="str">
            <v>Mme Anne HIDALGO</v>
          </cell>
          <cell r="AH38">
            <v>0</v>
          </cell>
          <cell r="AI38" t="str">
            <v>M. Yannick JADOT</v>
          </cell>
          <cell r="AJ38">
            <v>0</v>
          </cell>
          <cell r="AK38" t="str">
            <v>Mme Valérie PÉCRESSE</v>
          </cell>
          <cell r="AL38">
            <v>0</v>
          </cell>
          <cell r="AM38" t="str">
            <v>M. Philippe POUTOU</v>
          </cell>
          <cell r="AN38">
            <v>0</v>
          </cell>
          <cell r="AO38" t="str">
            <v>M. Nicolas DUPONT-AIGNAN</v>
          </cell>
          <cell r="AP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 t="str">
            <v/>
          </cell>
          <cell r="T39">
            <v>0</v>
          </cell>
          <cell r="U39" t="str">
            <v/>
          </cell>
          <cell r="V39">
            <v>0</v>
          </cell>
          <cell r="W39" t="str">
            <v/>
          </cell>
          <cell r="X39">
            <v>0</v>
          </cell>
          <cell r="Y39" t="str">
            <v/>
          </cell>
          <cell r="Z39">
            <v>0</v>
          </cell>
          <cell r="AA39" t="str">
            <v/>
          </cell>
          <cell r="AB39">
            <v>0</v>
          </cell>
          <cell r="AC39" t="str">
            <v/>
          </cell>
          <cell r="AD39">
            <v>0</v>
          </cell>
          <cell r="AE39" t="str">
            <v/>
          </cell>
          <cell r="AF39">
            <v>0</v>
          </cell>
          <cell r="AG39" t="str">
            <v/>
          </cell>
          <cell r="AH39">
            <v>0</v>
          </cell>
          <cell r="AI39" t="str">
            <v/>
          </cell>
          <cell r="AJ39">
            <v>0</v>
          </cell>
          <cell r="AK39" t="str">
            <v/>
          </cell>
          <cell r="AL39">
            <v>0</v>
          </cell>
          <cell r="AM39" t="str">
            <v/>
          </cell>
          <cell r="AN39">
            <v>0</v>
          </cell>
          <cell r="AO39" t="str">
            <v/>
          </cell>
          <cell r="AP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 t="str">
            <v/>
          </cell>
          <cell r="T40">
            <v>0</v>
          </cell>
          <cell r="U40" t="str">
            <v/>
          </cell>
          <cell r="V40">
            <v>0</v>
          </cell>
          <cell r="W40" t="str">
            <v/>
          </cell>
          <cell r="X40">
            <v>0</v>
          </cell>
          <cell r="Y40" t="str">
            <v/>
          </cell>
          <cell r="Z40">
            <v>0</v>
          </cell>
          <cell r="AA40" t="str">
            <v/>
          </cell>
          <cell r="AB40">
            <v>0</v>
          </cell>
          <cell r="AC40" t="str">
            <v/>
          </cell>
          <cell r="AD40">
            <v>0</v>
          </cell>
          <cell r="AE40" t="str">
            <v/>
          </cell>
          <cell r="AF40">
            <v>0</v>
          </cell>
          <cell r="AG40" t="str">
            <v/>
          </cell>
          <cell r="AH40">
            <v>0</v>
          </cell>
          <cell r="AI40" t="str">
            <v/>
          </cell>
          <cell r="AJ40">
            <v>0</v>
          </cell>
          <cell r="AK40" t="str">
            <v/>
          </cell>
          <cell r="AL40">
            <v>0</v>
          </cell>
          <cell r="AM40" t="str">
            <v/>
          </cell>
          <cell r="AN40">
            <v>0</v>
          </cell>
          <cell r="AO40" t="str">
            <v/>
          </cell>
          <cell r="AP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 t="str">
            <v/>
          </cell>
          <cell r="T41">
            <v>0</v>
          </cell>
          <cell r="U41" t="str">
            <v/>
          </cell>
          <cell r="V41">
            <v>0</v>
          </cell>
          <cell r="W41" t="str">
            <v/>
          </cell>
          <cell r="X41">
            <v>0</v>
          </cell>
          <cell r="Y41" t="str">
            <v/>
          </cell>
          <cell r="Z41">
            <v>0</v>
          </cell>
          <cell r="AA41" t="str">
            <v/>
          </cell>
          <cell r="AB41">
            <v>0</v>
          </cell>
          <cell r="AC41" t="str">
            <v/>
          </cell>
          <cell r="AD41">
            <v>0</v>
          </cell>
          <cell r="AE41" t="str">
            <v/>
          </cell>
          <cell r="AF41">
            <v>0</v>
          </cell>
          <cell r="AG41" t="str">
            <v/>
          </cell>
          <cell r="AH41">
            <v>0</v>
          </cell>
          <cell r="AI41" t="str">
            <v/>
          </cell>
          <cell r="AJ41">
            <v>0</v>
          </cell>
          <cell r="AK41" t="str">
            <v/>
          </cell>
          <cell r="AL41">
            <v>0</v>
          </cell>
          <cell r="AM41" t="str">
            <v/>
          </cell>
          <cell r="AN41">
            <v>0</v>
          </cell>
          <cell r="AO41" t="str">
            <v/>
          </cell>
          <cell r="AP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 t="str">
            <v/>
          </cell>
          <cell r="T42">
            <v>0</v>
          </cell>
          <cell r="U42" t="str">
            <v/>
          </cell>
          <cell r="V42">
            <v>0</v>
          </cell>
          <cell r="W42" t="str">
            <v/>
          </cell>
          <cell r="X42">
            <v>0</v>
          </cell>
          <cell r="Y42" t="str">
            <v/>
          </cell>
          <cell r="Z42">
            <v>0</v>
          </cell>
          <cell r="AA42" t="str">
            <v/>
          </cell>
          <cell r="AB42">
            <v>0</v>
          </cell>
          <cell r="AC42" t="str">
            <v/>
          </cell>
          <cell r="AD42">
            <v>0</v>
          </cell>
          <cell r="AE42" t="str">
            <v/>
          </cell>
          <cell r="AF42">
            <v>0</v>
          </cell>
          <cell r="AG42" t="str">
            <v/>
          </cell>
          <cell r="AH42">
            <v>0</v>
          </cell>
          <cell r="AI42" t="str">
            <v/>
          </cell>
          <cell r="AJ42">
            <v>0</v>
          </cell>
          <cell r="AK42" t="str">
            <v/>
          </cell>
          <cell r="AL42">
            <v>0</v>
          </cell>
          <cell r="AM42" t="str">
            <v/>
          </cell>
          <cell r="AN42">
            <v>0</v>
          </cell>
          <cell r="AO42" t="str">
            <v/>
          </cell>
          <cell r="AP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 t="str">
            <v/>
          </cell>
          <cell r="T43">
            <v>0</v>
          </cell>
          <cell r="U43" t="str">
            <v/>
          </cell>
          <cell r="V43">
            <v>0</v>
          </cell>
          <cell r="W43" t="str">
            <v/>
          </cell>
          <cell r="X43">
            <v>0</v>
          </cell>
          <cell r="Y43" t="str">
            <v/>
          </cell>
          <cell r="Z43">
            <v>0</v>
          </cell>
          <cell r="AA43" t="str">
            <v/>
          </cell>
          <cell r="AB43">
            <v>0</v>
          </cell>
          <cell r="AC43" t="str">
            <v/>
          </cell>
          <cell r="AD43">
            <v>0</v>
          </cell>
          <cell r="AE43" t="str">
            <v/>
          </cell>
          <cell r="AF43">
            <v>0</v>
          </cell>
          <cell r="AG43" t="str">
            <v/>
          </cell>
          <cell r="AH43">
            <v>0</v>
          </cell>
          <cell r="AI43" t="str">
            <v/>
          </cell>
          <cell r="AJ43">
            <v>0</v>
          </cell>
          <cell r="AK43" t="str">
            <v/>
          </cell>
          <cell r="AL43">
            <v>0</v>
          </cell>
          <cell r="AM43" t="str">
            <v/>
          </cell>
          <cell r="AN43">
            <v>0</v>
          </cell>
          <cell r="AO43" t="str">
            <v/>
          </cell>
          <cell r="AP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 t="str">
            <v/>
          </cell>
          <cell r="T44">
            <v>0</v>
          </cell>
          <cell r="U44" t="str">
            <v/>
          </cell>
          <cell r="V44">
            <v>0</v>
          </cell>
          <cell r="W44" t="str">
            <v/>
          </cell>
          <cell r="X44">
            <v>0</v>
          </cell>
          <cell r="Y44" t="str">
            <v/>
          </cell>
          <cell r="Z44">
            <v>0</v>
          </cell>
          <cell r="AA44" t="str">
            <v/>
          </cell>
          <cell r="AB44">
            <v>0</v>
          </cell>
          <cell r="AC44" t="str">
            <v/>
          </cell>
          <cell r="AD44">
            <v>0</v>
          </cell>
          <cell r="AE44" t="str">
            <v/>
          </cell>
          <cell r="AF44">
            <v>0</v>
          </cell>
          <cell r="AG44" t="str">
            <v/>
          </cell>
          <cell r="AH44">
            <v>0</v>
          </cell>
          <cell r="AI44" t="str">
            <v/>
          </cell>
          <cell r="AJ44">
            <v>0</v>
          </cell>
          <cell r="AK44" t="str">
            <v/>
          </cell>
          <cell r="AL44">
            <v>0</v>
          </cell>
          <cell r="AM44" t="str">
            <v/>
          </cell>
          <cell r="AN44">
            <v>0</v>
          </cell>
          <cell r="AO44" t="str">
            <v/>
          </cell>
          <cell r="AP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 t="str">
            <v/>
          </cell>
          <cell r="T45">
            <v>0</v>
          </cell>
          <cell r="U45" t="str">
            <v/>
          </cell>
          <cell r="V45">
            <v>0</v>
          </cell>
          <cell r="W45" t="str">
            <v/>
          </cell>
          <cell r="X45">
            <v>0</v>
          </cell>
          <cell r="Y45" t="str">
            <v/>
          </cell>
          <cell r="Z45">
            <v>0</v>
          </cell>
          <cell r="AA45" t="str">
            <v/>
          </cell>
          <cell r="AB45">
            <v>0</v>
          </cell>
          <cell r="AC45" t="str">
            <v/>
          </cell>
          <cell r="AD45">
            <v>0</v>
          </cell>
          <cell r="AE45" t="str">
            <v/>
          </cell>
          <cell r="AF45">
            <v>0</v>
          </cell>
          <cell r="AG45" t="str">
            <v/>
          </cell>
          <cell r="AH45">
            <v>0</v>
          </cell>
          <cell r="AI45" t="str">
            <v/>
          </cell>
          <cell r="AJ45">
            <v>0</v>
          </cell>
          <cell r="AK45" t="str">
            <v/>
          </cell>
          <cell r="AL45">
            <v>0</v>
          </cell>
          <cell r="AM45" t="str">
            <v/>
          </cell>
          <cell r="AN45">
            <v>0</v>
          </cell>
          <cell r="AO45" t="str">
            <v/>
          </cell>
          <cell r="AP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 t="str">
            <v/>
          </cell>
          <cell r="T46">
            <v>0</v>
          </cell>
          <cell r="U46" t="str">
            <v/>
          </cell>
          <cell r="V46">
            <v>0</v>
          </cell>
          <cell r="W46" t="str">
            <v/>
          </cell>
          <cell r="X46">
            <v>0</v>
          </cell>
          <cell r="Y46" t="str">
            <v/>
          </cell>
          <cell r="Z46">
            <v>0</v>
          </cell>
          <cell r="AA46" t="str">
            <v/>
          </cell>
          <cell r="AB46">
            <v>0</v>
          </cell>
          <cell r="AC46" t="str">
            <v/>
          </cell>
          <cell r="AD46">
            <v>0</v>
          </cell>
          <cell r="AE46" t="str">
            <v/>
          </cell>
          <cell r="AF46">
            <v>0</v>
          </cell>
          <cell r="AG46" t="str">
            <v/>
          </cell>
          <cell r="AH46">
            <v>0</v>
          </cell>
          <cell r="AI46" t="str">
            <v/>
          </cell>
          <cell r="AJ46">
            <v>0</v>
          </cell>
          <cell r="AK46" t="str">
            <v/>
          </cell>
          <cell r="AL46">
            <v>0</v>
          </cell>
          <cell r="AM46" t="str">
            <v/>
          </cell>
          <cell r="AN46">
            <v>0</v>
          </cell>
          <cell r="AO46" t="str">
            <v/>
          </cell>
          <cell r="AP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 t="str">
            <v/>
          </cell>
          <cell r="T47">
            <v>0</v>
          </cell>
          <cell r="U47" t="str">
            <v/>
          </cell>
          <cell r="V47">
            <v>0</v>
          </cell>
          <cell r="W47" t="str">
            <v/>
          </cell>
          <cell r="X47">
            <v>0</v>
          </cell>
          <cell r="Y47" t="str">
            <v/>
          </cell>
          <cell r="Z47">
            <v>0</v>
          </cell>
          <cell r="AA47" t="str">
            <v/>
          </cell>
          <cell r="AB47">
            <v>0</v>
          </cell>
          <cell r="AC47" t="str">
            <v/>
          </cell>
          <cell r="AD47">
            <v>0</v>
          </cell>
          <cell r="AE47" t="str">
            <v/>
          </cell>
          <cell r="AF47">
            <v>0</v>
          </cell>
          <cell r="AG47" t="str">
            <v/>
          </cell>
          <cell r="AH47">
            <v>0</v>
          </cell>
          <cell r="AI47" t="str">
            <v/>
          </cell>
          <cell r="AJ47">
            <v>0</v>
          </cell>
          <cell r="AK47" t="str">
            <v/>
          </cell>
          <cell r="AL47">
            <v>0</v>
          </cell>
          <cell r="AM47" t="str">
            <v/>
          </cell>
          <cell r="AN47">
            <v>0</v>
          </cell>
          <cell r="AO47" t="str">
            <v/>
          </cell>
          <cell r="AP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 t="str">
            <v/>
          </cell>
          <cell r="T48">
            <v>0</v>
          </cell>
          <cell r="U48" t="str">
            <v/>
          </cell>
          <cell r="V48">
            <v>0</v>
          </cell>
          <cell r="W48" t="str">
            <v/>
          </cell>
          <cell r="X48">
            <v>0</v>
          </cell>
          <cell r="Y48" t="str">
            <v/>
          </cell>
          <cell r="Z48">
            <v>0</v>
          </cell>
          <cell r="AA48" t="str">
            <v/>
          </cell>
          <cell r="AB48">
            <v>0</v>
          </cell>
          <cell r="AC48" t="str">
            <v/>
          </cell>
          <cell r="AD48">
            <v>0</v>
          </cell>
          <cell r="AE48" t="str">
            <v/>
          </cell>
          <cell r="AF48">
            <v>0</v>
          </cell>
          <cell r="AG48" t="str">
            <v/>
          </cell>
          <cell r="AH48">
            <v>0</v>
          </cell>
          <cell r="AI48" t="str">
            <v/>
          </cell>
          <cell r="AJ48">
            <v>0</v>
          </cell>
          <cell r="AK48" t="str">
            <v/>
          </cell>
          <cell r="AL48">
            <v>0</v>
          </cell>
          <cell r="AM48" t="str">
            <v/>
          </cell>
          <cell r="AN48">
            <v>0</v>
          </cell>
          <cell r="AO48" t="str">
            <v/>
          </cell>
          <cell r="AP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 t="str">
            <v/>
          </cell>
          <cell r="T49">
            <v>0</v>
          </cell>
          <cell r="U49" t="str">
            <v/>
          </cell>
          <cell r="V49">
            <v>0</v>
          </cell>
          <cell r="W49" t="str">
            <v/>
          </cell>
          <cell r="X49">
            <v>0</v>
          </cell>
          <cell r="Y49" t="str">
            <v/>
          </cell>
          <cell r="Z49">
            <v>0</v>
          </cell>
          <cell r="AA49" t="str">
            <v/>
          </cell>
          <cell r="AB49">
            <v>0</v>
          </cell>
          <cell r="AC49" t="str">
            <v/>
          </cell>
          <cell r="AD49">
            <v>0</v>
          </cell>
          <cell r="AE49" t="str">
            <v/>
          </cell>
          <cell r="AF49">
            <v>0</v>
          </cell>
          <cell r="AG49" t="str">
            <v/>
          </cell>
          <cell r="AH49">
            <v>0</v>
          </cell>
          <cell r="AI49" t="str">
            <v/>
          </cell>
          <cell r="AJ49">
            <v>0</v>
          </cell>
          <cell r="AK49" t="str">
            <v/>
          </cell>
          <cell r="AL49">
            <v>0</v>
          </cell>
          <cell r="AM49" t="str">
            <v/>
          </cell>
          <cell r="AN49">
            <v>0</v>
          </cell>
          <cell r="AO49" t="str">
            <v/>
          </cell>
          <cell r="AP49">
            <v>0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/>
          </cell>
          <cell r="T50">
            <v>0</v>
          </cell>
          <cell r="U50" t="str">
            <v/>
          </cell>
          <cell r="V50">
            <v>0</v>
          </cell>
          <cell r="W50" t="str">
            <v/>
          </cell>
          <cell r="X50">
            <v>0</v>
          </cell>
          <cell r="Y50" t="str">
            <v/>
          </cell>
          <cell r="Z50">
            <v>0</v>
          </cell>
          <cell r="AA50" t="str">
            <v/>
          </cell>
          <cell r="AB50">
            <v>0</v>
          </cell>
          <cell r="AC50" t="str">
            <v/>
          </cell>
          <cell r="AD50">
            <v>0</v>
          </cell>
          <cell r="AE50" t="str">
            <v/>
          </cell>
          <cell r="AF50">
            <v>0</v>
          </cell>
          <cell r="AG50" t="str">
            <v/>
          </cell>
          <cell r="AH50">
            <v>0</v>
          </cell>
          <cell r="AI50" t="str">
            <v/>
          </cell>
          <cell r="AJ50">
            <v>0</v>
          </cell>
          <cell r="AK50" t="str">
            <v/>
          </cell>
          <cell r="AL50">
            <v>0</v>
          </cell>
          <cell r="AM50" t="str">
            <v/>
          </cell>
          <cell r="AN50">
            <v>0</v>
          </cell>
          <cell r="AO50" t="str">
            <v/>
          </cell>
          <cell r="AP50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 t="str">
            <v/>
          </cell>
          <cell r="T51">
            <v>0</v>
          </cell>
          <cell r="U51" t="str">
            <v/>
          </cell>
          <cell r="V51">
            <v>0</v>
          </cell>
          <cell r="W51" t="str">
            <v/>
          </cell>
          <cell r="X51">
            <v>0</v>
          </cell>
          <cell r="Y51" t="str">
            <v/>
          </cell>
          <cell r="Z51">
            <v>0</v>
          </cell>
          <cell r="AA51" t="str">
            <v/>
          </cell>
          <cell r="AB51">
            <v>0</v>
          </cell>
          <cell r="AC51" t="str">
            <v/>
          </cell>
          <cell r="AD51">
            <v>0</v>
          </cell>
          <cell r="AE51" t="str">
            <v/>
          </cell>
          <cell r="AF51">
            <v>0</v>
          </cell>
          <cell r="AG51" t="str">
            <v/>
          </cell>
          <cell r="AH51">
            <v>0</v>
          </cell>
          <cell r="AI51" t="str">
            <v/>
          </cell>
          <cell r="AJ51">
            <v>0</v>
          </cell>
          <cell r="AK51" t="str">
            <v/>
          </cell>
          <cell r="AL51">
            <v>0</v>
          </cell>
          <cell r="AM51" t="str">
            <v/>
          </cell>
          <cell r="AN51">
            <v>0</v>
          </cell>
          <cell r="AO51" t="str">
            <v/>
          </cell>
          <cell r="AP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 t="str">
            <v/>
          </cell>
          <cell r="T52">
            <v>0</v>
          </cell>
          <cell r="U52" t="str">
            <v/>
          </cell>
          <cell r="V52">
            <v>0</v>
          </cell>
          <cell r="W52" t="str">
            <v/>
          </cell>
          <cell r="X52">
            <v>0</v>
          </cell>
          <cell r="Y52" t="str">
            <v/>
          </cell>
          <cell r="Z52">
            <v>0</v>
          </cell>
          <cell r="AA52" t="str">
            <v/>
          </cell>
          <cell r="AB52">
            <v>0</v>
          </cell>
          <cell r="AC52" t="str">
            <v/>
          </cell>
          <cell r="AD52">
            <v>0</v>
          </cell>
          <cell r="AE52" t="str">
            <v/>
          </cell>
          <cell r="AF52">
            <v>0</v>
          </cell>
          <cell r="AG52" t="str">
            <v/>
          </cell>
          <cell r="AH52">
            <v>0</v>
          </cell>
          <cell r="AI52" t="str">
            <v/>
          </cell>
          <cell r="AJ52">
            <v>0</v>
          </cell>
          <cell r="AK52" t="str">
            <v/>
          </cell>
          <cell r="AL52">
            <v>0</v>
          </cell>
          <cell r="AM52" t="str">
            <v/>
          </cell>
          <cell r="AN52">
            <v>0</v>
          </cell>
          <cell r="AO52" t="str">
            <v/>
          </cell>
          <cell r="AP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/>
          </cell>
          <cell r="T53">
            <v>0</v>
          </cell>
          <cell r="U53" t="str">
            <v/>
          </cell>
          <cell r="V53">
            <v>0</v>
          </cell>
          <cell r="W53" t="str">
            <v/>
          </cell>
          <cell r="X53">
            <v>0</v>
          </cell>
          <cell r="Y53" t="str">
            <v/>
          </cell>
          <cell r="Z53">
            <v>0</v>
          </cell>
          <cell r="AA53" t="str">
            <v/>
          </cell>
          <cell r="AB53">
            <v>0</v>
          </cell>
          <cell r="AC53" t="str">
            <v/>
          </cell>
          <cell r="AD53">
            <v>0</v>
          </cell>
          <cell r="AE53" t="str">
            <v/>
          </cell>
          <cell r="AF53">
            <v>0</v>
          </cell>
          <cell r="AG53" t="str">
            <v/>
          </cell>
          <cell r="AH53">
            <v>0</v>
          </cell>
          <cell r="AI53" t="str">
            <v/>
          </cell>
          <cell r="AJ53">
            <v>0</v>
          </cell>
          <cell r="AK53" t="str">
            <v/>
          </cell>
          <cell r="AL53">
            <v>0</v>
          </cell>
          <cell r="AM53" t="str">
            <v/>
          </cell>
          <cell r="AN53">
            <v>0</v>
          </cell>
          <cell r="AO53" t="str">
            <v/>
          </cell>
          <cell r="AP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/>
          </cell>
          <cell r="T54">
            <v>0</v>
          </cell>
          <cell r="U54" t="str">
            <v/>
          </cell>
          <cell r="V54">
            <v>0</v>
          </cell>
          <cell r="W54" t="str">
            <v/>
          </cell>
          <cell r="X54">
            <v>0</v>
          </cell>
          <cell r="Y54" t="str">
            <v/>
          </cell>
          <cell r="Z54">
            <v>0</v>
          </cell>
          <cell r="AA54" t="str">
            <v/>
          </cell>
          <cell r="AB54">
            <v>0</v>
          </cell>
          <cell r="AC54" t="str">
            <v/>
          </cell>
          <cell r="AD54">
            <v>0</v>
          </cell>
          <cell r="AE54" t="str">
            <v/>
          </cell>
          <cell r="AF54">
            <v>0</v>
          </cell>
          <cell r="AG54" t="str">
            <v/>
          </cell>
          <cell r="AH54">
            <v>0</v>
          </cell>
          <cell r="AI54" t="str">
            <v/>
          </cell>
          <cell r="AJ54">
            <v>0</v>
          </cell>
          <cell r="AK54" t="str">
            <v/>
          </cell>
          <cell r="AL54">
            <v>0</v>
          </cell>
          <cell r="AM54" t="str">
            <v/>
          </cell>
          <cell r="AN54">
            <v>0</v>
          </cell>
          <cell r="AO54" t="str">
            <v/>
          </cell>
          <cell r="AP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 t="str">
            <v/>
          </cell>
          <cell r="T55">
            <v>0</v>
          </cell>
          <cell r="U55" t="str">
            <v/>
          </cell>
          <cell r="V55">
            <v>0</v>
          </cell>
          <cell r="W55" t="str">
            <v/>
          </cell>
          <cell r="X55">
            <v>0</v>
          </cell>
          <cell r="Y55" t="str">
            <v/>
          </cell>
          <cell r="Z55">
            <v>0</v>
          </cell>
          <cell r="AA55" t="str">
            <v/>
          </cell>
          <cell r="AB55">
            <v>0</v>
          </cell>
          <cell r="AC55" t="str">
            <v/>
          </cell>
          <cell r="AD55">
            <v>0</v>
          </cell>
          <cell r="AE55" t="str">
            <v/>
          </cell>
          <cell r="AF55">
            <v>0</v>
          </cell>
          <cell r="AG55" t="str">
            <v/>
          </cell>
          <cell r="AH55">
            <v>0</v>
          </cell>
          <cell r="AI55" t="str">
            <v/>
          </cell>
          <cell r="AJ55">
            <v>0</v>
          </cell>
          <cell r="AK55" t="str">
            <v/>
          </cell>
          <cell r="AL55">
            <v>0</v>
          </cell>
          <cell r="AM55" t="str">
            <v/>
          </cell>
          <cell r="AN55">
            <v>0</v>
          </cell>
          <cell r="AO55" t="str">
            <v/>
          </cell>
          <cell r="AP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 t="str">
            <v/>
          </cell>
          <cell r="T56">
            <v>0</v>
          </cell>
          <cell r="U56" t="str">
            <v/>
          </cell>
          <cell r="V56">
            <v>0</v>
          </cell>
          <cell r="W56" t="str">
            <v/>
          </cell>
          <cell r="X56">
            <v>0</v>
          </cell>
          <cell r="Y56" t="str">
            <v/>
          </cell>
          <cell r="Z56">
            <v>0</v>
          </cell>
          <cell r="AA56" t="str">
            <v/>
          </cell>
          <cell r="AB56">
            <v>0</v>
          </cell>
          <cell r="AC56" t="str">
            <v/>
          </cell>
          <cell r="AD56">
            <v>0</v>
          </cell>
          <cell r="AE56" t="str">
            <v/>
          </cell>
          <cell r="AF56">
            <v>0</v>
          </cell>
          <cell r="AG56" t="str">
            <v/>
          </cell>
          <cell r="AH56">
            <v>0</v>
          </cell>
          <cell r="AI56" t="str">
            <v/>
          </cell>
          <cell r="AJ56">
            <v>0</v>
          </cell>
          <cell r="AK56" t="str">
            <v/>
          </cell>
          <cell r="AL56">
            <v>0</v>
          </cell>
          <cell r="AM56" t="str">
            <v/>
          </cell>
          <cell r="AN56">
            <v>0</v>
          </cell>
          <cell r="AO56" t="str">
            <v/>
          </cell>
          <cell r="AP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 t="str">
            <v/>
          </cell>
          <cell r="T57">
            <v>0</v>
          </cell>
          <cell r="U57" t="str">
            <v/>
          </cell>
          <cell r="V57">
            <v>0</v>
          </cell>
          <cell r="W57" t="str">
            <v/>
          </cell>
          <cell r="X57">
            <v>0</v>
          </cell>
          <cell r="Y57" t="str">
            <v/>
          </cell>
          <cell r="Z57">
            <v>0</v>
          </cell>
          <cell r="AA57" t="str">
            <v/>
          </cell>
          <cell r="AB57">
            <v>0</v>
          </cell>
          <cell r="AC57" t="str">
            <v/>
          </cell>
          <cell r="AD57">
            <v>0</v>
          </cell>
          <cell r="AE57" t="str">
            <v/>
          </cell>
          <cell r="AF57">
            <v>0</v>
          </cell>
          <cell r="AG57" t="str">
            <v/>
          </cell>
          <cell r="AH57">
            <v>0</v>
          </cell>
          <cell r="AI57" t="str">
            <v/>
          </cell>
          <cell r="AJ57">
            <v>0</v>
          </cell>
          <cell r="AK57" t="str">
            <v/>
          </cell>
          <cell r="AL57">
            <v>0</v>
          </cell>
          <cell r="AM57" t="str">
            <v/>
          </cell>
          <cell r="AN57">
            <v>0</v>
          </cell>
          <cell r="AO57" t="str">
            <v/>
          </cell>
          <cell r="AP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 t="str">
            <v/>
          </cell>
          <cell r="T58">
            <v>0</v>
          </cell>
          <cell r="U58" t="str">
            <v/>
          </cell>
          <cell r="V58">
            <v>0</v>
          </cell>
          <cell r="W58" t="str">
            <v/>
          </cell>
          <cell r="X58">
            <v>0</v>
          </cell>
          <cell r="Y58" t="str">
            <v/>
          </cell>
          <cell r="Z58">
            <v>0</v>
          </cell>
          <cell r="AA58" t="str">
            <v/>
          </cell>
          <cell r="AB58">
            <v>0</v>
          </cell>
          <cell r="AC58" t="str">
            <v/>
          </cell>
          <cell r="AD58">
            <v>0</v>
          </cell>
          <cell r="AE58" t="str">
            <v/>
          </cell>
          <cell r="AF58">
            <v>0</v>
          </cell>
          <cell r="AG58" t="str">
            <v/>
          </cell>
          <cell r="AH58">
            <v>0</v>
          </cell>
          <cell r="AI58" t="str">
            <v/>
          </cell>
          <cell r="AJ58">
            <v>0</v>
          </cell>
          <cell r="AK58" t="str">
            <v/>
          </cell>
          <cell r="AL58">
            <v>0</v>
          </cell>
          <cell r="AM58" t="str">
            <v/>
          </cell>
          <cell r="AN58">
            <v>0</v>
          </cell>
          <cell r="AO58" t="str">
            <v/>
          </cell>
          <cell r="AP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 t="str">
            <v/>
          </cell>
          <cell r="T59">
            <v>0</v>
          </cell>
          <cell r="U59" t="str">
            <v/>
          </cell>
          <cell r="V59">
            <v>0</v>
          </cell>
          <cell r="W59" t="str">
            <v/>
          </cell>
          <cell r="X59">
            <v>0</v>
          </cell>
          <cell r="Y59" t="str">
            <v/>
          </cell>
          <cell r="Z59">
            <v>0</v>
          </cell>
          <cell r="AA59" t="str">
            <v/>
          </cell>
          <cell r="AB59">
            <v>0</v>
          </cell>
          <cell r="AC59" t="str">
            <v/>
          </cell>
          <cell r="AD59">
            <v>0</v>
          </cell>
          <cell r="AE59" t="str">
            <v/>
          </cell>
          <cell r="AF59">
            <v>0</v>
          </cell>
          <cell r="AG59" t="str">
            <v/>
          </cell>
          <cell r="AH59">
            <v>0</v>
          </cell>
          <cell r="AI59" t="str">
            <v/>
          </cell>
          <cell r="AJ59">
            <v>0</v>
          </cell>
          <cell r="AK59" t="str">
            <v/>
          </cell>
          <cell r="AL59">
            <v>0</v>
          </cell>
          <cell r="AM59" t="str">
            <v/>
          </cell>
          <cell r="AN59">
            <v>0</v>
          </cell>
          <cell r="AO59" t="str">
            <v/>
          </cell>
          <cell r="AP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 t="str">
            <v/>
          </cell>
          <cell r="T60">
            <v>0</v>
          </cell>
          <cell r="U60" t="str">
            <v/>
          </cell>
          <cell r="V60">
            <v>0</v>
          </cell>
          <cell r="W60" t="str">
            <v/>
          </cell>
          <cell r="X60">
            <v>0</v>
          </cell>
          <cell r="Y60" t="str">
            <v/>
          </cell>
          <cell r="Z60">
            <v>0</v>
          </cell>
          <cell r="AA60" t="str">
            <v/>
          </cell>
          <cell r="AB60">
            <v>0</v>
          </cell>
          <cell r="AC60" t="str">
            <v/>
          </cell>
          <cell r="AD60">
            <v>0</v>
          </cell>
          <cell r="AE60" t="str">
            <v/>
          </cell>
          <cell r="AF60">
            <v>0</v>
          </cell>
          <cell r="AG60" t="str">
            <v/>
          </cell>
          <cell r="AH60">
            <v>0</v>
          </cell>
          <cell r="AI60" t="str">
            <v/>
          </cell>
          <cell r="AJ60">
            <v>0</v>
          </cell>
          <cell r="AK60" t="str">
            <v/>
          </cell>
          <cell r="AL60">
            <v>0</v>
          </cell>
          <cell r="AM60" t="str">
            <v/>
          </cell>
          <cell r="AN60">
            <v>0</v>
          </cell>
          <cell r="AO60" t="str">
            <v/>
          </cell>
          <cell r="AP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 t="str">
            <v/>
          </cell>
          <cell r="T61">
            <v>0</v>
          </cell>
          <cell r="U61" t="str">
            <v/>
          </cell>
          <cell r="V61">
            <v>0</v>
          </cell>
          <cell r="W61" t="str">
            <v/>
          </cell>
          <cell r="X61">
            <v>0</v>
          </cell>
          <cell r="Y61" t="str">
            <v/>
          </cell>
          <cell r="Z61">
            <v>0</v>
          </cell>
          <cell r="AA61" t="str">
            <v/>
          </cell>
          <cell r="AB61">
            <v>0</v>
          </cell>
          <cell r="AC61" t="str">
            <v/>
          </cell>
          <cell r="AD61">
            <v>0</v>
          </cell>
          <cell r="AE61" t="str">
            <v/>
          </cell>
          <cell r="AF61">
            <v>0</v>
          </cell>
          <cell r="AG61" t="str">
            <v/>
          </cell>
          <cell r="AH61">
            <v>0</v>
          </cell>
          <cell r="AI61" t="str">
            <v/>
          </cell>
          <cell r="AJ61">
            <v>0</v>
          </cell>
          <cell r="AK61" t="str">
            <v/>
          </cell>
          <cell r="AL61">
            <v>0</v>
          </cell>
          <cell r="AM61" t="str">
            <v/>
          </cell>
          <cell r="AN61">
            <v>0</v>
          </cell>
          <cell r="AO61" t="str">
            <v/>
          </cell>
          <cell r="AP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/>
          </cell>
          <cell r="T62">
            <v>0</v>
          </cell>
          <cell r="U62" t="str">
            <v/>
          </cell>
          <cell r="V62">
            <v>0</v>
          </cell>
          <cell r="W62" t="str">
            <v/>
          </cell>
          <cell r="X62">
            <v>0</v>
          </cell>
          <cell r="Y62" t="str">
            <v/>
          </cell>
          <cell r="Z62">
            <v>0</v>
          </cell>
          <cell r="AA62" t="str">
            <v/>
          </cell>
          <cell r="AB62">
            <v>0</v>
          </cell>
          <cell r="AC62" t="str">
            <v/>
          </cell>
          <cell r="AD62">
            <v>0</v>
          </cell>
          <cell r="AE62" t="str">
            <v/>
          </cell>
          <cell r="AF62">
            <v>0</v>
          </cell>
          <cell r="AG62" t="str">
            <v/>
          </cell>
          <cell r="AH62">
            <v>0</v>
          </cell>
          <cell r="AI62" t="str">
            <v/>
          </cell>
          <cell r="AJ62">
            <v>0</v>
          </cell>
          <cell r="AK62" t="str">
            <v/>
          </cell>
          <cell r="AL62">
            <v>0</v>
          </cell>
          <cell r="AM62" t="str">
            <v/>
          </cell>
          <cell r="AN62">
            <v>0</v>
          </cell>
          <cell r="AO62" t="str">
            <v/>
          </cell>
          <cell r="AP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 t="str">
            <v/>
          </cell>
          <cell r="T63">
            <v>0</v>
          </cell>
          <cell r="U63" t="str">
            <v/>
          </cell>
          <cell r="V63">
            <v>0</v>
          </cell>
          <cell r="W63" t="str">
            <v/>
          </cell>
          <cell r="X63">
            <v>0</v>
          </cell>
          <cell r="Y63" t="str">
            <v/>
          </cell>
          <cell r="Z63">
            <v>0</v>
          </cell>
          <cell r="AA63" t="str">
            <v/>
          </cell>
          <cell r="AB63">
            <v>0</v>
          </cell>
          <cell r="AC63" t="str">
            <v/>
          </cell>
          <cell r="AD63">
            <v>0</v>
          </cell>
          <cell r="AE63" t="str">
            <v/>
          </cell>
          <cell r="AF63">
            <v>0</v>
          </cell>
          <cell r="AG63" t="str">
            <v/>
          </cell>
          <cell r="AH63">
            <v>0</v>
          </cell>
          <cell r="AI63" t="str">
            <v/>
          </cell>
          <cell r="AJ63">
            <v>0</v>
          </cell>
          <cell r="AK63" t="str">
            <v/>
          </cell>
          <cell r="AL63">
            <v>0</v>
          </cell>
          <cell r="AM63" t="str">
            <v/>
          </cell>
          <cell r="AN63">
            <v>0</v>
          </cell>
          <cell r="AO63" t="str">
            <v/>
          </cell>
          <cell r="AP6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 t="str">
            <v/>
          </cell>
          <cell r="T64">
            <v>0</v>
          </cell>
          <cell r="U64" t="str">
            <v/>
          </cell>
          <cell r="V64">
            <v>0</v>
          </cell>
          <cell r="W64" t="str">
            <v/>
          </cell>
          <cell r="X64">
            <v>0</v>
          </cell>
          <cell r="Y64" t="str">
            <v/>
          </cell>
          <cell r="Z64">
            <v>0</v>
          </cell>
          <cell r="AA64" t="str">
            <v/>
          </cell>
          <cell r="AB64">
            <v>0</v>
          </cell>
          <cell r="AC64" t="str">
            <v/>
          </cell>
          <cell r="AD64">
            <v>0</v>
          </cell>
          <cell r="AE64" t="str">
            <v/>
          </cell>
          <cell r="AF64">
            <v>0</v>
          </cell>
          <cell r="AG64" t="str">
            <v/>
          </cell>
          <cell r="AH64">
            <v>0</v>
          </cell>
          <cell r="AI64" t="str">
            <v/>
          </cell>
          <cell r="AJ64">
            <v>0</v>
          </cell>
          <cell r="AK64" t="str">
            <v/>
          </cell>
          <cell r="AL64">
            <v>0</v>
          </cell>
          <cell r="AM64" t="str">
            <v/>
          </cell>
          <cell r="AN64">
            <v>0</v>
          </cell>
          <cell r="AO64" t="str">
            <v/>
          </cell>
          <cell r="AP64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/>
          </cell>
          <cell r="T65">
            <v>0</v>
          </cell>
          <cell r="U65" t="str">
            <v/>
          </cell>
          <cell r="V65">
            <v>0</v>
          </cell>
          <cell r="W65" t="str">
            <v/>
          </cell>
          <cell r="X65">
            <v>0</v>
          </cell>
          <cell r="Y65" t="str">
            <v/>
          </cell>
          <cell r="Z65">
            <v>0</v>
          </cell>
          <cell r="AA65" t="str">
            <v/>
          </cell>
          <cell r="AB65">
            <v>0</v>
          </cell>
          <cell r="AC65" t="str">
            <v/>
          </cell>
          <cell r="AD65">
            <v>0</v>
          </cell>
          <cell r="AE65" t="str">
            <v/>
          </cell>
          <cell r="AF65">
            <v>0</v>
          </cell>
          <cell r="AG65" t="str">
            <v/>
          </cell>
          <cell r="AH65">
            <v>0</v>
          </cell>
          <cell r="AI65" t="str">
            <v/>
          </cell>
          <cell r="AJ65">
            <v>0</v>
          </cell>
          <cell r="AK65" t="str">
            <v/>
          </cell>
          <cell r="AL65">
            <v>0</v>
          </cell>
          <cell r="AM65" t="str">
            <v/>
          </cell>
          <cell r="AN65">
            <v>0</v>
          </cell>
          <cell r="AO65" t="str">
            <v/>
          </cell>
          <cell r="AP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/>
          </cell>
          <cell r="T66">
            <v>0</v>
          </cell>
          <cell r="U66" t="str">
            <v/>
          </cell>
          <cell r="V66">
            <v>0</v>
          </cell>
          <cell r="W66" t="str">
            <v/>
          </cell>
          <cell r="X66">
            <v>0</v>
          </cell>
          <cell r="Y66" t="str">
            <v/>
          </cell>
          <cell r="Z66">
            <v>0</v>
          </cell>
          <cell r="AA66" t="str">
            <v/>
          </cell>
          <cell r="AB66">
            <v>0</v>
          </cell>
          <cell r="AC66" t="str">
            <v/>
          </cell>
          <cell r="AD66">
            <v>0</v>
          </cell>
          <cell r="AE66" t="str">
            <v/>
          </cell>
          <cell r="AF66">
            <v>0</v>
          </cell>
          <cell r="AG66" t="str">
            <v/>
          </cell>
          <cell r="AH66">
            <v>0</v>
          </cell>
          <cell r="AI66" t="str">
            <v/>
          </cell>
          <cell r="AJ66">
            <v>0</v>
          </cell>
          <cell r="AK66" t="str">
            <v/>
          </cell>
          <cell r="AL66">
            <v>0</v>
          </cell>
          <cell r="AM66" t="str">
            <v/>
          </cell>
          <cell r="AN66">
            <v>0</v>
          </cell>
          <cell r="AO66" t="str">
            <v/>
          </cell>
          <cell r="AP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 t="str">
            <v/>
          </cell>
          <cell r="T67">
            <v>0</v>
          </cell>
          <cell r="U67" t="str">
            <v/>
          </cell>
          <cell r="V67">
            <v>0</v>
          </cell>
          <cell r="W67" t="str">
            <v/>
          </cell>
          <cell r="X67">
            <v>0</v>
          </cell>
          <cell r="Y67" t="str">
            <v/>
          </cell>
          <cell r="Z67">
            <v>0</v>
          </cell>
          <cell r="AA67" t="str">
            <v/>
          </cell>
          <cell r="AB67">
            <v>0</v>
          </cell>
          <cell r="AC67" t="str">
            <v/>
          </cell>
          <cell r="AD67">
            <v>0</v>
          </cell>
          <cell r="AE67" t="str">
            <v/>
          </cell>
          <cell r="AF67">
            <v>0</v>
          </cell>
          <cell r="AG67" t="str">
            <v/>
          </cell>
          <cell r="AH67">
            <v>0</v>
          </cell>
          <cell r="AI67" t="str">
            <v/>
          </cell>
          <cell r="AJ67">
            <v>0</v>
          </cell>
          <cell r="AK67" t="str">
            <v/>
          </cell>
          <cell r="AL67">
            <v>0</v>
          </cell>
          <cell r="AM67" t="str">
            <v/>
          </cell>
          <cell r="AN67">
            <v>0</v>
          </cell>
          <cell r="AO67" t="str">
            <v/>
          </cell>
          <cell r="AP67">
            <v>0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 t="str">
            <v/>
          </cell>
          <cell r="T68">
            <v>0</v>
          </cell>
          <cell r="U68" t="str">
            <v/>
          </cell>
          <cell r="V68">
            <v>0</v>
          </cell>
          <cell r="W68" t="str">
            <v/>
          </cell>
          <cell r="X68">
            <v>0</v>
          </cell>
          <cell r="Y68" t="str">
            <v/>
          </cell>
          <cell r="Z68">
            <v>0</v>
          </cell>
          <cell r="AA68" t="str">
            <v/>
          </cell>
          <cell r="AB68">
            <v>0</v>
          </cell>
          <cell r="AC68" t="str">
            <v/>
          </cell>
          <cell r="AD68">
            <v>0</v>
          </cell>
          <cell r="AE68" t="str">
            <v/>
          </cell>
          <cell r="AF68">
            <v>0</v>
          </cell>
          <cell r="AG68" t="str">
            <v/>
          </cell>
          <cell r="AH68">
            <v>0</v>
          </cell>
          <cell r="AI68" t="str">
            <v/>
          </cell>
          <cell r="AJ68">
            <v>0</v>
          </cell>
          <cell r="AK68" t="str">
            <v/>
          </cell>
          <cell r="AL68">
            <v>0</v>
          </cell>
          <cell r="AM68" t="str">
            <v/>
          </cell>
          <cell r="AN68">
            <v>0</v>
          </cell>
          <cell r="AO68" t="str">
            <v/>
          </cell>
          <cell r="AP68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 t="str">
            <v/>
          </cell>
          <cell r="T69">
            <v>0</v>
          </cell>
          <cell r="U69" t="str">
            <v/>
          </cell>
          <cell r="V69">
            <v>0</v>
          </cell>
          <cell r="W69" t="str">
            <v/>
          </cell>
          <cell r="X69">
            <v>0</v>
          </cell>
          <cell r="Y69" t="str">
            <v/>
          </cell>
          <cell r="Z69">
            <v>0</v>
          </cell>
          <cell r="AA69" t="str">
            <v/>
          </cell>
          <cell r="AB69">
            <v>0</v>
          </cell>
          <cell r="AC69" t="str">
            <v/>
          </cell>
          <cell r="AD69">
            <v>0</v>
          </cell>
          <cell r="AE69" t="str">
            <v/>
          </cell>
          <cell r="AF69">
            <v>0</v>
          </cell>
          <cell r="AG69" t="str">
            <v/>
          </cell>
          <cell r="AH69">
            <v>0</v>
          </cell>
          <cell r="AI69" t="str">
            <v/>
          </cell>
          <cell r="AJ69">
            <v>0</v>
          </cell>
          <cell r="AK69" t="str">
            <v/>
          </cell>
          <cell r="AL69">
            <v>0</v>
          </cell>
          <cell r="AM69" t="str">
            <v/>
          </cell>
          <cell r="AN69">
            <v>0</v>
          </cell>
          <cell r="AO69" t="str">
            <v/>
          </cell>
          <cell r="AP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 t="str">
            <v/>
          </cell>
          <cell r="T70">
            <v>0</v>
          </cell>
          <cell r="U70" t="str">
            <v/>
          </cell>
          <cell r="V70">
            <v>0</v>
          </cell>
          <cell r="W70" t="str">
            <v/>
          </cell>
          <cell r="X70">
            <v>0</v>
          </cell>
          <cell r="Y70" t="str">
            <v/>
          </cell>
          <cell r="Z70">
            <v>0</v>
          </cell>
          <cell r="AA70" t="str">
            <v/>
          </cell>
          <cell r="AB70">
            <v>0</v>
          </cell>
          <cell r="AC70" t="str">
            <v/>
          </cell>
          <cell r="AD70">
            <v>0</v>
          </cell>
          <cell r="AE70" t="str">
            <v/>
          </cell>
          <cell r="AF70">
            <v>0</v>
          </cell>
          <cell r="AG70" t="str">
            <v/>
          </cell>
          <cell r="AH70">
            <v>0</v>
          </cell>
          <cell r="AI70" t="str">
            <v/>
          </cell>
          <cell r="AJ70">
            <v>0</v>
          </cell>
          <cell r="AK70" t="str">
            <v/>
          </cell>
          <cell r="AL70">
            <v>0</v>
          </cell>
          <cell r="AM70" t="str">
            <v/>
          </cell>
          <cell r="AN70">
            <v>0</v>
          </cell>
          <cell r="AO70" t="str">
            <v/>
          </cell>
          <cell r="AP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 t="str">
            <v/>
          </cell>
          <cell r="T71">
            <v>0</v>
          </cell>
          <cell r="U71" t="str">
            <v/>
          </cell>
          <cell r="V71">
            <v>0</v>
          </cell>
          <cell r="W71" t="str">
            <v/>
          </cell>
          <cell r="X71">
            <v>0</v>
          </cell>
          <cell r="Y71" t="str">
            <v/>
          </cell>
          <cell r="Z71">
            <v>0</v>
          </cell>
          <cell r="AA71" t="str">
            <v/>
          </cell>
          <cell r="AB71">
            <v>0</v>
          </cell>
          <cell r="AC71" t="str">
            <v/>
          </cell>
          <cell r="AD71">
            <v>0</v>
          </cell>
          <cell r="AE71" t="str">
            <v/>
          </cell>
          <cell r="AF71">
            <v>0</v>
          </cell>
          <cell r="AG71" t="str">
            <v/>
          </cell>
          <cell r="AH71">
            <v>0</v>
          </cell>
          <cell r="AI71" t="str">
            <v/>
          </cell>
          <cell r="AJ71">
            <v>0</v>
          </cell>
          <cell r="AK71" t="str">
            <v/>
          </cell>
          <cell r="AL71">
            <v>0</v>
          </cell>
          <cell r="AM71" t="str">
            <v/>
          </cell>
          <cell r="AN71">
            <v>0</v>
          </cell>
          <cell r="AO71" t="str">
            <v/>
          </cell>
          <cell r="AP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 t="str">
            <v/>
          </cell>
          <cell r="T72">
            <v>0</v>
          </cell>
          <cell r="U72" t="str">
            <v/>
          </cell>
          <cell r="V72">
            <v>0</v>
          </cell>
          <cell r="W72" t="str">
            <v/>
          </cell>
          <cell r="X72">
            <v>0</v>
          </cell>
          <cell r="Y72" t="str">
            <v/>
          </cell>
          <cell r="Z72">
            <v>0</v>
          </cell>
          <cell r="AA72" t="str">
            <v/>
          </cell>
          <cell r="AB72">
            <v>0</v>
          </cell>
          <cell r="AC72" t="str">
            <v/>
          </cell>
          <cell r="AD72">
            <v>0</v>
          </cell>
          <cell r="AE72" t="str">
            <v/>
          </cell>
          <cell r="AF72">
            <v>0</v>
          </cell>
          <cell r="AG72" t="str">
            <v/>
          </cell>
          <cell r="AH72">
            <v>0</v>
          </cell>
          <cell r="AI72" t="str">
            <v/>
          </cell>
          <cell r="AJ72">
            <v>0</v>
          </cell>
          <cell r="AK72" t="str">
            <v/>
          </cell>
          <cell r="AL72">
            <v>0</v>
          </cell>
          <cell r="AM72" t="str">
            <v/>
          </cell>
          <cell r="AN72">
            <v>0</v>
          </cell>
          <cell r="AO72" t="str">
            <v/>
          </cell>
          <cell r="AP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 t="str">
            <v/>
          </cell>
          <cell r="T73">
            <v>0</v>
          </cell>
          <cell r="U73" t="str">
            <v/>
          </cell>
          <cell r="V73">
            <v>0</v>
          </cell>
          <cell r="W73" t="str">
            <v/>
          </cell>
          <cell r="X73">
            <v>0</v>
          </cell>
          <cell r="Y73" t="str">
            <v/>
          </cell>
          <cell r="Z73">
            <v>0</v>
          </cell>
          <cell r="AA73" t="str">
            <v/>
          </cell>
          <cell r="AB73">
            <v>0</v>
          </cell>
          <cell r="AC73" t="str">
            <v/>
          </cell>
          <cell r="AD73">
            <v>0</v>
          </cell>
          <cell r="AE73" t="str">
            <v/>
          </cell>
          <cell r="AF73">
            <v>0</v>
          </cell>
          <cell r="AG73" t="str">
            <v/>
          </cell>
          <cell r="AH73">
            <v>0</v>
          </cell>
          <cell r="AI73" t="str">
            <v/>
          </cell>
          <cell r="AJ73">
            <v>0</v>
          </cell>
          <cell r="AK73" t="str">
            <v/>
          </cell>
          <cell r="AL73">
            <v>0</v>
          </cell>
          <cell r="AM73" t="str">
            <v/>
          </cell>
          <cell r="AN73">
            <v>0</v>
          </cell>
          <cell r="AO73" t="str">
            <v/>
          </cell>
          <cell r="AP73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 t="str">
            <v/>
          </cell>
          <cell r="T74">
            <v>0</v>
          </cell>
          <cell r="U74" t="str">
            <v/>
          </cell>
          <cell r="V74">
            <v>0</v>
          </cell>
          <cell r="W74" t="str">
            <v/>
          </cell>
          <cell r="X74">
            <v>0</v>
          </cell>
          <cell r="Y74" t="str">
            <v/>
          </cell>
          <cell r="Z74">
            <v>0</v>
          </cell>
          <cell r="AA74" t="str">
            <v/>
          </cell>
          <cell r="AB74">
            <v>0</v>
          </cell>
          <cell r="AC74" t="str">
            <v/>
          </cell>
          <cell r="AD74">
            <v>0</v>
          </cell>
          <cell r="AE74" t="str">
            <v/>
          </cell>
          <cell r="AF74">
            <v>0</v>
          </cell>
          <cell r="AG74" t="str">
            <v/>
          </cell>
          <cell r="AH74">
            <v>0</v>
          </cell>
          <cell r="AI74" t="str">
            <v/>
          </cell>
          <cell r="AJ74">
            <v>0</v>
          </cell>
          <cell r="AK74" t="str">
            <v/>
          </cell>
          <cell r="AL74">
            <v>0</v>
          </cell>
          <cell r="AM74" t="str">
            <v/>
          </cell>
          <cell r="AN74">
            <v>0</v>
          </cell>
          <cell r="AO74" t="str">
            <v/>
          </cell>
          <cell r="AP74">
            <v>0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 t="str">
            <v/>
          </cell>
          <cell r="T75">
            <v>0</v>
          </cell>
          <cell r="U75" t="str">
            <v/>
          </cell>
          <cell r="V75">
            <v>0</v>
          </cell>
          <cell r="W75" t="str">
            <v/>
          </cell>
          <cell r="X75">
            <v>0</v>
          </cell>
          <cell r="Y75" t="str">
            <v/>
          </cell>
          <cell r="Z75">
            <v>0</v>
          </cell>
          <cell r="AA75" t="str">
            <v/>
          </cell>
          <cell r="AB75">
            <v>0</v>
          </cell>
          <cell r="AC75" t="str">
            <v/>
          </cell>
          <cell r="AD75">
            <v>0</v>
          </cell>
          <cell r="AE75" t="str">
            <v/>
          </cell>
          <cell r="AF75">
            <v>0</v>
          </cell>
          <cell r="AG75" t="str">
            <v/>
          </cell>
          <cell r="AH75">
            <v>0</v>
          </cell>
          <cell r="AI75" t="str">
            <v/>
          </cell>
          <cell r="AJ75">
            <v>0</v>
          </cell>
          <cell r="AK75" t="str">
            <v/>
          </cell>
          <cell r="AL75">
            <v>0</v>
          </cell>
          <cell r="AM75" t="str">
            <v/>
          </cell>
          <cell r="AN75">
            <v>0</v>
          </cell>
          <cell r="AO75" t="str">
            <v/>
          </cell>
          <cell r="AP75">
            <v>0</v>
          </cell>
        </row>
        <row r="76"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 t="str">
            <v/>
          </cell>
          <cell r="T76">
            <v>0</v>
          </cell>
          <cell r="U76" t="str">
            <v/>
          </cell>
          <cell r="V76">
            <v>0</v>
          </cell>
          <cell r="W76" t="str">
            <v/>
          </cell>
          <cell r="X76">
            <v>0</v>
          </cell>
          <cell r="Y76" t="str">
            <v/>
          </cell>
          <cell r="Z76">
            <v>0</v>
          </cell>
          <cell r="AA76" t="str">
            <v/>
          </cell>
          <cell r="AB76">
            <v>0</v>
          </cell>
          <cell r="AC76" t="str">
            <v/>
          </cell>
          <cell r="AD76">
            <v>0</v>
          </cell>
          <cell r="AE76" t="str">
            <v/>
          </cell>
          <cell r="AF76">
            <v>0</v>
          </cell>
          <cell r="AG76" t="str">
            <v/>
          </cell>
          <cell r="AH76">
            <v>0</v>
          </cell>
          <cell r="AI76" t="str">
            <v/>
          </cell>
          <cell r="AJ76">
            <v>0</v>
          </cell>
          <cell r="AK76" t="str">
            <v/>
          </cell>
          <cell r="AL76">
            <v>0</v>
          </cell>
          <cell r="AM76" t="str">
            <v/>
          </cell>
          <cell r="AN76">
            <v>0</v>
          </cell>
          <cell r="AO76" t="str">
            <v/>
          </cell>
          <cell r="AP76">
            <v>0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 t="str">
            <v/>
          </cell>
          <cell r="T77">
            <v>0</v>
          </cell>
          <cell r="U77" t="str">
            <v/>
          </cell>
          <cell r="V77">
            <v>0</v>
          </cell>
          <cell r="W77" t="str">
            <v/>
          </cell>
          <cell r="X77">
            <v>0</v>
          </cell>
          <cell r="Y77" t="str">
            <v/>
          </cell>
          <cell r="Z77">
            <v>0</v>
          </cell>
          <cell r="AA77" t="str">
            <v/>
          </cell>
          <cell r="AB77">
            <v>0</v>
          </cell>
          <cell r="AC77" t="str">
            <v/>
          </cell>
          <cell r="AD77">
            <v>0</v>
          </cell>
          <cell r="AE77" t="str">
            <v/>
          </cell>
          <cell r="AF77">
            <v>0</v>
          </cell>
          <cell r="AG77" t="str">
            <v/>
          </cell>
          <cell r="AH77">
            <v>0</v>
          </cell>
          <cell r="AI77" t="str">
            <v/>
          </cell>
          <cell r="AJ77">
            <v>0</v>
          </cell>
          <cell r="AK77" t="str">
            <v/>
          </cell>
          <cell r="AL77">
            <v>0</v>
          </cell>
          <cell r="AM77" t="str">
            <v/>
          </cell>
          <cell r="AN77">
            <v>0</v>
          </cell>
          <cell r="AO77" t="str">
            <v/>
          </cell>
          <cell r="AP77">
            <v>0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 t="str">
            <v/>
          </cell>
          <cell r="T78">
            <v>0</v>
          </cell>
          <cell r="U78" t="str">
            <v/>
          </cell>
          <cell r="V78">
            <v>0</v>
          </cell>
          <cell r="W78" t="str">
            <v/>
          </cell>
          <cell r="X78">
            <v>0</v>
          </cell>
          <cell r="Y78" t="str">
            <v/>
          </cell>
          <cell r="Z78">
            <v>0</v>
          </cell>
          <cell r="AA78" t="str">
            <v/>
          </cell>
          <cell r="AB78">
            <v>0</v>
          </cell>
          <cell r="AC78" t="str">
            <v/>
          </cell>
          <cell r="AD78">
            <v>0</v>
          </cell>
          <cell r="AE78" t="str">
            <v/>
          </cell>
          <cell r="AF78">
            <v>0</v>
          </cell>
          <cell r="AG78" t="str">
            <v/>
          </cell>
          <cell r="AH78">
            <v>0</v>
          </cell>
          <cell r="AI78" t="str">
            <v/>
          </cell>
          <cell r="AJ78">
            <v>0</v>
          </cell>
          <cell r="AK78" t="str">
            <v/>
          </cell>
          <cell r="AL78">
            <v>0</v>
          </cell>
          <cell r="AM78" t="str">
            <v/>
          </cell>
          <cell r="AN78">
            <v>0</v>
          </cell>
          <cell r="AO78" t="str">
            <v/>
          </cell>
          <cell r="AP78">
            <v>0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 t="str">
            <v/>
          </cell>
          <cell r="T79">
            <v>0</v>
          </cell>
          <cell r="U79" t="str">
            <v/>
          </cell>
          <cell r="V79">
            <v>0</v>
          </cell>
          <cell r="W79" t="str">
            <v/>
          </cell>
          <cell r="X79">
            <v>0</v>
          </cell>
          <cell r="Y79" t="str">
            <v/>
          </cell>
          <cell r="Z79">
            <v>0</v>
          </cell>
          <cell r="AA79" t="str">
            <v/>
          </cell>
          <cell r="AB79">
            <v>0</v>
          </cell>
          <cell r="AC79" t="str">
            <v/>
          </cell>
          <cell r="AD79">
            <v>0</v>
          </cell>
          <cell r="AE79" t="str">
            <v/>
          </cell>
          <cell r="AF79">
            <v>0</v>
          </cell>
          <cell r="AG79" t="str">
            <v/>
          </cell>
          <cell r="AH79">
            <v>0</v>
          </cell>
          <cell r="AI79" t="str">
            <v/>
          </cell>
          <cell r="AJ79">
            <v>0</v>
          </cell>
          <cell r="AK79" t="str">
            <v/>
          </cell>
          <cell r="AL79">
            <v>0</v>
          </cell>
          <cell r="AM79" t="str">
            <v/>
          </cell>
          <cell r="AN79">
            <v>0</v>
          </cell>
          <cell r="AO79" t="str">
            <v/>
          </cell>
          <cell r="AP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/>
          </cell>
          <cell r="T80">
            <v>0</v>
          </cell>
          <cell r="U80" t="str">
            <v/>
          </cell>
          <cell r="V80">
            <v>0</v>
          </cell>
          <cell r="W80" t="str">
            <v/>
          </cell>
          <cell r="X80">
            <v>0</v>
          </cell>
          <cell r="Y80" t="str">
            <v/>
          </cell>
          <cell r="Z80">
            <v>0</v>
          </cell>
          <cell r="AA80" t="str">
            <v/>
          </cell>
          <cell r="AB80">
            <v>0</v>
          </cell>
          <cell r="AC80" t="str">
            <v/>
          </cell>
          <cell r="AD80">
            <v>0</v>
          </cell>
          <cell r="AE80" t="str">
            <v/>
          </cell>
          <cell r="AF80">
            <v>0</v>
          </cell>
          <cell r="AG80" t="str">
            <v/>
          </cell>
          <cell r="AH80">
            <v>0</v>
          </cell>
          <cell r="AI80" t="str">
            <v/>
          </cell>
          <cell r="AJ80">
            <v>0</v>
          </cell>
          <cell r="AK80" t="str">
            <v/>
          </cell>
          <cell r="AL80">
            <v>0</v>
          </cell>
          <cell r="AM80" t="str">
            <v/>
          </cell>
          <cell r="AN80">
            <v>0</v>
          </cell>
          <cell r="AO80" t="str">
            <v/>
          </cell>
          <cell r="AP80">
            <v>0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/>
          </cell>
          <cell r="T81">
            <v>0</v>
          </cell>
          <cell r="U81" t="str">
            <v/>
          </cell>
          <cell r="V81">
            <v>0</v>
          </cell>
          <cell r="W81" t="str">
            <v/>
          </cell>
          <cell r="X81">
            <v>0</v>
          </cell>
          <cell r="Y81" t="str">
            <v/>
          </cell>
          <cell r="Z81">
            <v>0</v>
          </cell>
          <cell r="AA81" t="str">
            <v/>
          </cell>
          <cell r="AB81">
            <v>0</v>
          </cell>
          <cell r="AC81" t="str">
            <v/>
          </cell>
          <cell r="AD81">
            <v>0</v>
          </cell>
          <cell r="AE81" t="str">
            <v/>
          </cell>
          <cell r="AF81">
            <v>0</v>
          </cell>
          <cell r="AG81" t="str">
            <v/>
          </cell>
          <cell r="AH81">
            <v>0</v>
          </cell>
          <cell r="AI81" t="str">
            <v/>
          </cell>
          <cell r="AJ81">
            <v>0</v>
          </cell>
          <cell r="AK81" t="str">
            <v/>
          </cell>
          <cell r="AL81">
            <v>0</v>
          </cell>
          <cell r="AM81" t="str">
            <v/>
          </cell>
          <cell r="AN81">
            <v>0</v>
          </cell>
          <cell r="AO81" t="str">
            <v/>
          </cell>
          <cell r="AP81">
            <v>0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/>
          </cell>
          <cell r="T82">
            <v>0</v>
          </cell>
          <cell r="U82" t="str">
            <v/>
          </cell>
          <cell r="V82">
            <v>0</v>
          </cell>
          <cell r="W82" t="str">
            <v/>
          </cell>
          <cell r="X82">
            <v>0</v>
          </cell>
          <cell r="Y82" t="str">
            <v/>
          </cell>
          <cell r="Z82">
            <v>0</v>
          </cell>
          <cell r="AA82" t="str">
            <v/>
          </cell>
          <cell r="AB82">
            <v>0</v>
          </cell>
          <cell r="AC82" t="str">
            <v/>
          </cell>
          <cell r="AD82">
            <v>0</v>
          </cell>
          <cell r="AE82" t="str">
            <v/>
          </cell>
          <cell r="AF82">
            <v>0</v>
          </cell>
          <cell r="AG82" t="str">
            <v/>
          </cell>
          <cell r="AH82">
            <v>0</v>
          </cell>
          <cell r="AI82" t="str">
            <v/>
          </cell>
          <cell r="AJ82">
            <v>0</v>
          </cell>
          <cell r="AK82" t="str">
            <v/>
          </cell>
          <cell r="AL82">
            <v>0</v>
          </cell>
          <cell r="AM82" t="str">
            <v/>
          </cell>
          <cell r="AN82">
            <v>0</v>
          </cell>
          <cell r="AO82" t="str">
            <v/>
          </cell>
          <cell r="AP82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/>
          </cell>
          <cell r="T83">
            <v>0</v>
          </cell>
          <cell r="U83" t="str">
            <v/>
          </cell>
          <cell r="V83">
            <v>0</v>
          </cell>
          <cell r="W83" t="str">
            <v/>
          </cell>
          <cell r="X83">
            <v>0</v>
          </cell>
          <cell r="Y83" t="str">
            <v/>
          </cell>
          <cell r="Z83">
            <v>0</v>
          </cell>
          <cell r="AA83" t="str">
            <v/>
          </cell>
          <cell r="AB83">
            <v>0</v>
          </cell>
          <cell r="AC83" t="str">
            <v/>
          </cell>
          <cell r="AD83">
            <v>0</v>
          </cell>
          <cell r="AE83" t="str">
            <v/>
          </cell>
          <cell r="AF83">
            <v>0</v>
          </cell>
          <cell r="AG83" t="str">
            <v/>
          </cell>
          <cell r="AH83">
            <v>0</v>
          </cell>
          <cell r="AI83" t="str">
            <v/>
          </cell>
          <cell r="AJ83">
            <v>0</v>
          </cell>
          <cell r="AK83" t="str">
            <v/>
          </cell>
          <cell r="AL83">
            <v>0</v>
          </cell>
          <cell r="AM83" t="str">
            <v/>
          </cell>
          <cell r="AN83">
            <v>0</v>
          </cell>
          <cell r="AO83" t="str">
            <v/>
          </cell>
          <cell r="AP83">
            <v>0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/>
          </cell>
          <cell r="T84">
            <v>0</v>
          </cell>
          <cell r="U84" t="str">
            <v/>
          </cell>
          <cell r="V84">
            <v>0</v>
          </cell>
          <cell r="W84" t="str">
            <v/>
          </cell>
          <cell r="X84">
            <v>0</v>
          </cell>
          <cell r="Y84" t="str">
            <v/>
          </cell>
          <cell r="Z84">
            <v>0</v>
          </cell>
          <cell r="AA84" t="str">
            <v/>
          </cell>
          <cell r="AB84">
            <v>0</v>
          </cell>
          <cell r="AC84" t="str">
            <v/>
          </cell>
          <cell r="AD84">
            <v>0</v>
          </cell>
          <cell r="AE84" t="str">
            <v/>
          </cell>
          <cell r="AF84">
            <v>0</v>
          </cell>
          <cell r="AG84" t="str">
            <v/>
          </cell>
          <cell r="AH84">
            <v>0</v>
          </cell>
          <cell r="AI84" t="str">
            <v/>
          </cell>
          <cell r="AJ84">
            <v>0</v>
          </cell>
          <cell r="AK84" t="str">
            <v/>
          </cell>
          <cell r="AL84">
            <v>0</v>
          </cell>
          <cell r="AM84" t="str">
            <v/>
          </cell>
          <cell r="AN84">
            <v>0</v>
          </cell>
          <cell r="AO84" t="str">
            <v/>
          </cell>
          <cell r="AP84">
            <v>0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/>
          </cell>
          <cell r="T85">
            <v>0</v>
          </cell>
          <cell r="U85" t="str">
            <v/>
          </cell>
          <cell r="V85">
            <v>0</v>
          </cell>
          <cell r="W85" t="str">
            <v/>
          </cell>
          <cell r="X85">
            <v>0</v>
          </cell>
          <cell r="Y85" t="str">
            <v/>
          </cell>
          <cell r="Z85">
            <v>0</v>
          </cell>
          <cell r="AA85" t="str">
            <v/>
          </cell>
          <cell r="AB85">
            <v>0</v>
          </cell>
          <cell r="AC85" t="str">
            <v/>
          </cell>
          <cell r="AD85">
            <v>0</v>
          </cell>
          <cell r="AE85" t="str">
            <v/>
          </cell>
          <cell r="AF85">
            <v>0</v>
          </cell>
          <cell r="AG85" t="str">
            <v/>
          </cell>
          <cell r="AH85">
            <v>0</v>
          </cell>
          <cell r="AI85" t="str">
            <v/>
          </cell>
          <cell r="AJ85">
            <v>0</v>
          </cell>
          <cell r="AK85" t="str">
            <v/>
          </cell>
          <cell r="AL85">
            <v>0</v>
          </cell>
          <cell r="AM85" t="str">
            <v/>
          </cell>
          <cell r="AN85">
            <v>0</v>
          </cell>
          <cell r="AO85" t="str">
            <v/>
          </cell>
          <cell r="AP85">
            <v>0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/>
          </cell>
          <cell r="T86">
            <v>0</v>
          </cell>
          <cell r="U86" t="str">
            <v/>
          </cell>
          <cell r="V86">
            <v>0</v>
          </cell>
          <cell r="W86" t="str">
            <v/>
          </cell>
          <cell r="X86">
            <v>0</v>
          </cell>
          <cell r="Y86" t="str">
            <v/>
          </cell>
          <cell r="Z86">
            <v>0</v>
          </cell>
          <cell r="AA86" t="str">
            <v/>
          </cell>
          <cell r="AB86">
            <v>0</v>
          </cell>
          <cell r="AC86" t="str">
            <v/>
          </cell>
          <cell r="AD86">
            <v>0</v>
          </cell>
          <cell r="AE86" t="str">
            <v/>
          </cell>
          <cell r="AF86">
            <v>0</v>
          </cell>
          <cell r="AG86" t="str">
            <v/>
          </cell>
          <cell r="AH86">
            <v>0</v>
          </cell>
          <cell r="AI86" t="str">
            <v/>
          </cell>
          <cell r="AJ86">
            <v>0</v>
          </cell>
          <cell r="AK86" t="str">
            <v/>
          </cell>
          <cell r="AL86">
            <v>0</v>
          </cell>
          <cell r="AM86" t="str">
            <v/>
          </cell>
          <cell r="AN86">
            <v>0</v>
          </cell>
          <cell r="AO86" t="str">
            <v/>
          </cell>
          <cell r="AP86">
            <v>0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/>
          </cell>
          <cell r="T87">
            <v>0</v>
          </cell>
          <cell r="U87" t="str">
            <v/>
          </cell>
          <cell r="V87">
            <v>0</v>
          </cell>
          <cell r="W87" t="str">
            <v/>
          </cell>
          <cell r="X87">
            <v>0</v>
          </cell>
          <cell r="Y87" t="str">
            <v/>
          </cell>
          <cell r="Z87">
            <v>0</v>
          </cell>
          <cell r="AA87" t="str">
            <v/>
          </cell>
          <cell r="AB87">
            <v>0</v>
          </cell>
          <cell r="AC87" t="str">
            <v/>
          </cell>
          <cell r="AD87">
            <v>0</v>
          </cell>
          <cell r="AE87" t="str">
            <v/>
          </cell>
          <cell r="AF87">
            <v>0</v>
          </cell>
          <cell r="AG87" t="str">
            <v/>
          </cell>
          <cell r="AH87">
            <v>0</v>
          </cell>
          <cell r="AI87" t="str">
            <v/>
          </cell>
          <cell r="AJ87">
            <v>0</v>
          </cell>
          <cell r="AK87" t="str">
            <v/>
          </cell>
          <cell r="AL87">
            <v>0</v>
          </cell>
          <cell r="AM87" t="str">
            <v/>
          </cell>
          <cell r="AN87">
            <v>0</v>
          </cell>
          <cell r="AO87" t="str">
            <v/>
          </cell>
          <cell r="AP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/>
          </cell>
          <cell r="T88">
            <v>0</v>
          </cell>
          <cell r="U88" t="str">
            <v/>
          </cell>
          <cell r="V88">
            <v>0</v>
          </cell>
          <cell r="W88" t="str">
            <v/>
          </cell>
          <cell r="X88">
            <v>0</v>
          </cell>
          <cell r="Y88" t="str">
            <v/>
          </cell>
          <cell r="Z88">
            <v>0</v>
          </cell>
          <cell r="AA88" t="str">
            <v/>
          </cell>
          <cell r="AB88">
            <v>0</v>
          </cell>
          <cell r="AC88" t="str">
            <v/>
          </cell>
          <cell r="AD88">
            <v>0</v>
          </cell>
          <cell r="AE88" t="str">
            <v/>
          </cell>
          <cell r="AF88">
            <v>0</v>
          </cell>
          <cell r="AG88" t="str">
            <v/>
          </cell>
          <cell r="AH88">
            <v>0</v>
          </cell>
          <cell r="AI88" t="str">
            <v/>
          </cell>
          <cell r="AJ88">
            <v>0</v>
          </cell>
          <cell r="AK88" t="str">
            <v/>
          </cell>
          <cell r="AL88">
            <v>0</v>
          </cell>
          <cell r="AM88" t="str">
            <v/>
          </cell>
          <cell r="AN88">
            <v>0</v>
          </cell>
          <cell r="AO88" t="str">
            <v/>
          </cell>
          <cell r="AP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/>
          </cell>
          <cell r="T89">
            <v>0</v>
          </cell>
          <cell r="U89" t="str">
            <v/>
          </cell>
          <cell r="V89">
            <v>0</v>
          </cell>
          <cell r="W89" t="str">
            <v/>
          </cell>
          <cell r="X89">
            <v>0</v>
          </cell>
          <cell r="Y89" t="str">
            <v/>
          </cell>
          <cell r="Z89">
            <v>0</v>
          </cell>
          <cell r="AA89" t="str">
            <v/>
          </cell>
          <cell r="AB89">
            <v>0</v>
          </cell>
          <cell r="AC89" t="str">
            <v/>
          </cell>
          <cell r="AD89">
            <v>0</v>
          </cell>
          <cell r="AE89" t="str">
            <v/>
          </cell>
          <cell r="AF89">
            <v>0</v>
          </cell>
          <cell r="AG89" t="str">
            <v/>
          </cell>
          <cell r="AH89">
            <v>0</v>
          </cell>
          <cell r="AI89" t="str">
            <v/>
          </cell>
          <cell r="AJ89">
            <v>0</v>
          </cell>
          <cell r="AK89" t="str">
            <v/>
          </cell>
          <cell r="AL89">
            <v>0</v>
          </cell>
          <cell r="AM89" t="str">
            <v/>
          </cell>
          <cell r="AN89">
            <v>0</v>
          </cell>
          <cell r="AO89" t="str">
            <v/>
          </cell>
          <cell r="AP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/>
          </cell>
          <cell r="T90">
            <v>0</v>
          </cell>
          <cell r="U90" t="str">
            <v/>
          </cell>
          <cell r="V90">
            <v>0</v>
          </cell>
          <cell r="W90" t="str">
            <v/>
          </cell>
          <cell r="X90">
            <v>0</v>
          </cell>
          <cell r="Y90" t="str">
            <v/>
          </cell>
          <cell r="Z90">
            <v>0</v>
          </cell>
          <cell r="AA90" t="str">
            <v/>
          </cell>
          <cell r="AB90">
            <v>0</v>
          </cell>
          <cell r="AC90" t="str">
            <v/>
          </cell>
          <cell r="AD90">
            <v>0</v>
          </cell>
          <cell r="AE90" t="str">
            <v/>
          </cell>
          <cell r="AF90">
            <v>0</v>
          </cell>
          <cell r="AG90" t="str">
            <v/>
          </cell>
          <cell r="AH90">
            <v>0</v>
          </cell>
          <cell r="AI90" t="str">
            <v/>
          </cell>
          <cell r="AJ90">
            <v>0</v>
          </cell>
          <cell r="AK90" t="str">
            <v/>
          </cell>
          <cell r="AL90">
            <v>0</v>
          </cell>
          <cell r="AM90" t="str">
            <v/>
          </cell>
          <cell r="AN90">
            <v>0</v>
          </cell>
          <cell r="AO90" t="str">
            <v/>
          </cell>
          <cell r="AP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/>
          </cell>
          <cell r="T91">
            <v>0</v>
          </cell>
          <cell r="U91" t="str">
            <v/>
          </cell>
          <cell r="V91">
            <v>0</v>
          </cell>
          <cell r="W91" t="str">
            <v/>
          </cell>
          <cell r="X91">
            <v>0</v>
          </cell>
          <cell r="Y91" t="str">
            <v/>
          </cell>
          <cell r="Z91">
            <v>0</v>
          </cell>
          <cell r="AA91" t="str">
            <v/>
          </cell>
          <cell r="AB91">
            <v>0</v>
          </cell>
          <cell r="AC91" t="str">
            <v/>
          </cell>
          <cell r="AD91">
            <v>0</v>
          </cell>
          <cell r="AE91" t="str">
            <v/>
          </cell>
          <cell r="AF91">
            <v>0</v>
          </cell>
          <cell r="AG91" t="str">
            <v/>
          </cell>
          <cell r="AH91">
            <v>0</v>
          </cell>
          <cell r="AI91" t="str">
            <v/>
          </cell>
          <cell r="AJ91">
            <v>0</v>
          </cell>
          <cell r="AK91" t="str">
            <v/>
          </cell>
          <cell r="AL91">
            <v>0</v>
          </cell>
          <cell r="AM91" t="str">
            <v/>
          </cell>
          <cell r="AN91">
            <v>0</v>
          </cell>
          <cell r="AO91" t="str">
            <v/>
          </cell>
          <cell r="AP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/>
          </cell>
          <cell r="T92">
            <v>0</v>
          </cell>
          <cell r="U92" t="str">
            <v/>
          </cell>
          <cell r="V92">
            <v>0</v>
          </cell>
          <cell r="W92" t="str">
            <v/>
          </cell>
          <cell r="X92">
            <v>0</v>
          </cell>
          <cell r="Y92" t="str">
            <v/>
          </cell>
          <cell r="Z92">
            <v>0</v>
          </cell>
          <cell r="AA92" t="str">
            <v/>
          </cell>
          <cell r="AB92">
            <v>0</v>
          </cell>
          <cell r="AC92" t="str">
            <v/>
          </cell>
          <cell r="AD92">
            <v>0</v>
          </cell>
          <cell r="AE92" t="str">
            <v/>
          </cell>
          <cell r="AF92">
            <v>0</v>
          </cell>
          <cell r="AG92" t="str">
            <v/>
          </cell>
          <cell r="AH92">
            <v>0</v>
          </cell>
          <cell r="AI92" t="str">
            <v/>
          </cell>
          <cell r="AJ92">
            <v>0</v>
          </cell>
          <cell r="AK92" t="str">
            <v/>
          </cell>
          <cell r="AL92">
            <v>0</v>
          </cell>
          <cell r="AM92" t="str">
            <v/>
          </cell>
          <cell r="AN92">
            <v>0</v>
          </cell>
          <cell r="AO92" t="str">
            <v/>
          </cell>
          <cell r="AP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/>
          </cell>
          <cell r="T93">
            <v>0</v>
          </cell>
          <cell r="U93" t="str">
            <v/>
          </cell>
          <cell r="V93">
            <v>0</v>
          </cell>
          <cell r="W93" t="str">
            <v/>
          </cell>
          <cell r="X93">
            <v>0</v>
          </cell>
          <cell r="Y93" t="str">
            <v/>
          </cell>
          <cell r="Z93">
            <v>0</v>
          </cell>
          <cell r="AA93" t="str">
            <v/>
          </cell>
          <cell r="AB93">
            <v>0</v>
          </cell>
          <cell r="AC93" t="str">
            <v/>
          </cell>
          <cell r="AD93">
            <v>0</v>
          </cell>
          <cell r="AE93" t="str">
            <v/>
          </cell>
          <cell r="AF93">
            <v>0</v>
          </cell>
          <cell r="AG93" t="str">
            <v/>
          </cell>
          <cell r="AH93">
            <v>0</v>
          </cell>
          <cell r="AI93" t="str">
            <v/>
          </cell>
          <cell r="AJ93">
            <v>0</v>
          </cell>
          <cell r="AK93" t="str">
            <v/>
          </cell>
          <cell r="AL93">
            <v>0</v>
          </cell>
          <cell r="AM93" t="str">
            <v/>
          </cell>
          <cell r="AN93">
            <v>0</v>
          </cell>
          <cell r="AO93" t="str">
            <v/>
          </cell>
          <cell r="AP93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/>
          </cell>
          <cell r="T94">
            <v>0</v>
          </cell>
          <cell r="U94" t="str">
            <v/>
          </cell>
          <cell r="V94">
            <v>0</v>
          </cell>
          <cell r="W94" t="str">
            <v/>
          </cell>
          <cell r="X94">
            <v>0</v>
          </cell>
          <cell r="Y94" t="str">
            <v/>
          </cell>
          <cell r="Z94">
            <v>0</v>
          </cell>
          <cell r="AA94" t="str">
            <v/>
          </cell>
          <cell r="AB94">
            <v>0</v>
          </cell>
          <cell r="AC94" t="str">
            <v/>
          </cell>
          <cell r="AD94">
            <v>0</v>
          </cell>
          <cell r="AE94" t="str">
            <v/>
          </cell>
          <cell r="AF94">
            <v>0</v>
          </cell>
          <cell r="AG94" t="str">
            <v/>
          </cell>
          <cell r="AH94">
            <v>0</v>
          </cell>
          <cell r="AI94" t="str">
            <v/>
          </cell>
          <cell r="AJ94">
            <v>0</v>
          </cell>
          <cell r="AK94" t="str">
            <v/>
          </cell>
          <cell r="AL94">
            <v>0</v>
          </cell>
          <cell r="AM94" t="str">
            <v/>
          </cell>
          <cell r="AN94">
            <v>0</v>
          </cell>
          <cell r="AO94" t="str">
            <v/>
          </cell>
          <cell r="AP94">
            <v>0</v>
          </cell>
        </row>
        <row r="95"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/>
          </cell>
          <cell r="T95">
            <v>0</v>
          </cell>
          <cell r="U95" t="str">
            <v/>
          </cell>
          <cell r="V95">
            <v>0</v>
          </cell>
          <cell r="W95" t="str">
            <v/>
          </cell>
          <cell r="X95">
            <v>0</v>
          </cell>
          <cell r="Y95" t="str">
            <v/>
          </cell>
          <cell r="Z95">
            <v>0</v>
          </cell>
          <cell r="AA95" t="str">
            <v/>
          </cell>
          <cell r="AB95">
            <v>0</v>
          </cell>
          <cell r="AC95" t="str">
            <v/>
          </cell>
          <cell r="AD95">
            <v>0</v>
          </cell>
          <cell r="AE95" t="str">
            <v/>
          </cell>
          <cell r="AF95">
            <v>0</v>
          </cell>
          <cell r="AG95" t="str">
            <v/>
          </cell>
          <cell r="AH95">
            <v>0</v>
          </cell>
          <cell r="AI95" t="str">
            <v/>
          </cell>
          <cell r="AJ95">
            <v>0</v>
          </cell>
          <cell r="AK95" t="str">
            <v/>
          </cell>
          <cell r="AL95">
            <v>0</v>
          </cell>
          <cell r="AM95" t="str">
            <v/>
          </cell>
          <cell r="AN95">
            <v>0</v>
          </cell>
          <cell r="AO95" t="str">
            <v/>
          </cell>
          <cell r="AP95">
            <v>0</v>
          </cell>
        </row>
        <row r="96"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/>
          </cell>
          <cell r="T96">
            <v>0</v>
          </cell>
          <cell r="U96" t="str">
            <v/>
          </cell>
          <cell r="V96">
            <v>0</v>
          </cell>
          <cell r="W96" t="str">
            <v/>
          </cell>
          <cell r="X96">
            <v>0</v>
          </cell>
          <cell r="Y96" t="str">
            <v/>
          </cell>
          <cell r="Z96">
            <v>0</v>
          </cell>
          <cell r="AA96" t="str">
            <v/>
          </cell>
          <cell r="AB96">
            <v>0</v>
          </cell>
          <cell r="AC96" t="str">
            <v/>
          </cell>
          <cell r="AD96">
            <v>0</v>
          </cell>
          <cell r="AE96" t="str">
            <v/>
          </cell>
          <cell r="AF96">
            <v>0</v>
          </cell>
          <cell r="AG96" t="str">
            <v/>
          </cell>
          <cell r="AH96">
            <v>0</v>
          </cell>
          <cell r="AI96" t="str">
            <v/>
          </cell>
          <cell r="AJ96">
            <v>0</v>
          </cell>
          <cell r="AK96" t="str">
            <v/>
          </cell>
          <cell r="AL96">
            <v>0</v>
          </cell>
          <cell r="AM96" t="str">
            <v/>
          </cell>
          <cell r="AN96">
            <v>0</v>
          </cell>
          <cell r="AO96" t="str">
            <v/>
          </cell>
          <cell r="AP96">
            <v>0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/>
          </cell>
          <cell r="T97">
            <v>0</v>
          </cell>
          <cell r="U97" t="str">
            <v/>
          </cell>
          <cell r="V97">
            <v>0</v>
          </cell>
          <cell r="W97" t="str">
            <v/>
          </cell>
          <cell r="X97">
            <v>0</v>
          </cell>
          <cell r="Y97" t="str">
            <v/>
          </cell>
          <cell r="Z97">
            <v>0</v>
          </cell>
          <cell r="AA97" t="str">
            <v/>
          </cell>
          <cell r="AB97">
            <v>0</v>
          </cell>
          <cell r="AC97" t="str">
            <v/>
          </cell>
          <cell r="AD97">
            <v>0</v>
          </cell>
          <cell r="AE97" t="str">
            <v/>
          </cell>
          <cell r="AF97">
            <v>0</v>
          </cell>
          <cell r="AG97" t="str">
            <v/>
          </cell>
          <cell r="AH97">
            <v>0</v>
          </cell>
          <cell r="AI97" t="str">
            <v/>
          </cell>
          <cell r="AJ97">
            <v>0</v>
          </cell>
          <cell r="AK97" t="str">
            <v/>
          </cell>
          <cell r="AL97">
            <v>0</v>
          </cell>
          <cell r="AM97" t="str">
            <v/>
          </cell>
          <cell r="AN97">
            <v>0</v>
          </cell>
          <cell r="AO97" t="str">
            <v/>
          </cell>
          <cell r="AP97">
            <v>0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/>
          </cell>
          <cell r="T98">
            <v>0</v>
          </cell>
          <cell r="U98" t="str">
            <v/>
          </cell>
          <cell r="V98">
            <v>0</v>
          </cell>
          <cell r="W98" t="str">
            <v/>
          </cell>
          <cell r="X98">
            <v>0</v>
          </cell>
          <cell r="Y98" t="str">
            <v/>
          </cell>
          <cell r="Z98">
            <v>0</v>
          </cell>
          <cell r="AA98" t="str">
            <v/>
          </cell>
          <cell r="AB98">
            <v>0</v>
          </cell>
          <cell r="AC98" t="str">
            <v/>
          </cell>
          <cell r="AD98">
            <v>0</v>
          </cell>
          <cell r="AE98" t="str">
            <v/>
          </cell>
          <cell r="AF98">
            <v>0</v>
          </cell>
          <cell r="AG98" t="str">
            <v/>
          </cell>
          <cell r="AH98">
            <v>0</v>
          </cell>
          <cell r="AI98" t="str">
            <v/>
          </cell>
          <cell r="AJ98">
            <v>0</v>
          </cell>
          <cell r="AK98" t="str">
            <v/>
          </cell>
          <cell r="AL98">
            <v>0</v>
          </cell>
          <cell r="AM98" t="str">
            <v/>
          </cell>
          <cell r="AN98">
            <v>0</v>
          </cell>
          <cell r="AO98" t="str">
            <v/>
          </cell>
          <cell r="AP98">
            <v>0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/>
          </cell>
          <cell r="T99">
            <v>0</v>
          </cell>
          <cell r="U99" t="str">
            <v/>
          </cell>
          <cell r="V99">
            <v>0</v>
          </cell>
          <cell r="W99" t="str">
            <v/>
          </cell>
          <cell r="X99">
            <v>0</v>
          </cell>
          <cell r="Y99" t="str">
            <v/>
          </cell>
          <cell r="Z99">
            <v>0</v>
          </cell>
          <cell r="AA99" t="str">
            <v/>
          </cell>
          <cell r="AB99">
            <v>0</v>
          </cell>
          <cell r="AC99" t="str">
            <v/>
          </cell>
          <cell r="AD99">
            <v>0</v>
          </cell>
          <cell r="AE99" t="str">
            <v/>
          </cell>
          <cell r="AF99">
            <v>0</v>
          </cell>
          <cell r="AG99" t="str">
            <v/>
          </cell>
          <cell r="AH99">
            <v>0</v>
          </cell>
          <cell r="AI99" t="str">
            <v/>
          </cell>
          <cell r="AJ99">
            <v>0</v>
          </cell>
          <cell r="AK99" t="str">
            <v/>
          </cell>
          <cell r="AL99">
            <v>0</v>
          </cell>
          <cell r="AM99" t="str">
            <v/>
          </cell>
          <cell r="AN99">
            <v>0</v>
          </cell>
          <cell r="AO99" t="str">
            <v/>
          </cell>
          <cell r="AP99">
            <v>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Intermediaire"/>
      <sheetName val="Final"/>
      <sheetName val="%bureau"/>
      <sheetName val="%canton et totaux"/>
    </sheetNames>
    <sheetDataSet>
      <sheetData sheetId="0"/>
      <sheetData sheetId="1"/>
      <sheetData sheetId="2">
        <row r="2">
          <cell r="K2">
            <v>857</v>
          </cell>
          <cell r="N2">
            <v>3</v>
          </cell>
          <cell r="P2">
            <v>20</v>
          </cell>
          <cell r="R2">
            <v>247</v>
          </cell>
          <cell r="T2">
            <v>23</v>
          </cell>
          <cell r="V2">
            <v>100</v>
          </cell>
          <cell r="X2">
            <v>57</v>
          </cell>
          <cell r="Z2">
            <v>204</v>
          </cell>
          <cell r="AB2">
            <v>30</v>
          </cell>
          <cell r="AD2">
            <v>84</v>
          </cell>
          <cell r="AF2">
            <v>67</v>
          </cell>
          <cell r="AH2">
            <v>3</v>
          </cell>
          <cell r="AJ2">
            <v>19</v>
          </cell>
        </row>
        <row r="3">
          <cell r="K3">
            <v>730</v>
          </cell>
          <cell r="N3">
            <v>0</v>
          </cell>
          <cell r="P3">
            <v>10</v>
          </cell>
          <cell r="R3">
            <v>234</v>
          </cell>
          <cell r="T3">
            <v>19</v>
          </cell>
          <cell r="V3">
            <v>116</v>
          </cell>
          <cell r="X3">
            <v>39</v>
          </cell>
          <cell r="Z3">
            <v>171</v>
          </cell>
          <cell r="AB3">
            <v>15</v>
          </cell>
          <cell r="AD3">
            <v>60</v>
          </cell>
          <cell r="AF3">
            <v>41</v>
          </cell>
          <cell r="AH3">
            <v>5</v>
          </cell>
          <cell r="AJ3">
            <v>20</v>
          </cell>
        </row>
        <row r="4">
          <cell r="K4">
            <v>756</v>
          </cell>
          <cell r="N4">
            <v>3</v>
          </cell>
          <cell r="P4">
            <v>19</v>
          </cell>
          <cell r="R4">
            <v>294</v>
          </cell>
          <cell r="T4">
            <v>15</v>
          </cell>
          <cell r="V4">
            <v>89</v>
          </cell>
          <cell r="X4">
            <v>50</v>
          </cell>
          <cell r="Z4">
            <v>159</v>
          </cell>
          <cell r="AB4">
            <v>13</v>
          </cell>
          <cell r="AD4">
            <v>51</v>
          </cell>
          <cell r="AF4">
            <v>43</v>
          </cell>
          <cell r="AH4">
            <v>4</v>
          </cell>
          <cell r="AJ4">
            <v>16</v>
          </cell>
        </row>
        <row r="5">
          <cell r="K5">
            <v>759</v>
          </cell>
          <cell r="N5">
            <v>1</v>
          </cell>
          <cell r="P5">
            <v>9</v>
          </cell>
          <cell r="R5">
            <v>154</v>
          </cell>
          <cell r="T5">
            <v>16</v>
          </cell>
          <cell r="V5">
            <v>183</v>
          </cell>
          <cell r="X5">
            <v>51</v>
          </cell>
          <cell r="Z5">
            <v>256</v>
          </cell>
          <cell r="AB5">
            <v>14</v>
          </cell>
          <cell r="AD5">
            <v>34</v>
          </cell>
          <cell r="AF5">
            <v>32</v>
          </cell>
          <cell r="AH5">
            <v>1</v>
          </cell>
          <cell r="AJ5">
            <v>8</v>
          </cell>
        </row>
        <row r="6">
          <cell r="K6">
            <v>938</v>
          </cell>
          <cell r="N6">
            <v>3</v>
          </cell>
          <cell r="P6">
            <v>23</v>
          </cell>
          <cell r="R6">
            <v>271</v>
          </cell>
          <cell r="T6">
            <v>24</v>
          </cell>
          <cell r="V6">
            <v>168</v>
          </cell>
          <cell r="X6">
            <v>81</v>
          </cell>
          <cell r="Z6">
            <v>218</v>
          </cell>
          <cell r="AB6">
            <v>20</v>
          </cell>
          <cell r="AD6">
            <v>70</v>
          </cell>
          <cell r="AF6">
            <v>42</v>
          </cell>
          <cell r="AH6">
            <v>2</v>
          </cell>
          <cell r="AJ6">
            <v>16</v>
          </cell>
        </row>
        <row r="7">
          <cell r="K7">
            <v>832</v>
          </cell>
          <cell r="N7">
            <v>4</v>
          </cell>
          <cell r="P7">
            <v>24</v>
          </cell>
          <cell r="R7">
            <v>219</v>
          </cell>
          <cell r="T7">
            <v>18</v>
          </cell>
          <cell r="V7">
            <v>151</v>
          </cell>
          <cell r="X7">
            <v>57</v>
          </cell>
          <cell r="Z7">
            <v>241</v>
          </cell>
          <cell r="AB7">
            <v>14</v>
          </cell>
          <cell r="AD7">
            <v>58</v>
          </cell>
          <cell r="AF7">
            <v>32</v>
          </cell>
          <cell r="AH7">
            <v>3</v>
          </cell>
          <cell r="AJ7">
            <v>11</v>
          </cell>
        </row>
        <row r="8">
          <cell r="K8">
            <v>383</v>
          </cell>
          <cell r="N8">
            <v>2</v>
          </cell>
          <cell r="P8">
            <v>8</v>
          </cell>
          <cell r="R8">
            <v>54</v>
          </cell>
          <cell r="T8">
            <v>6</v>
          </cell>
          <cell r="V8">
            <v>64</v>
          </cell>
          <cell r="X8">
            <v>15</v>
          </cell>
          <cell r="Z8">
            <v>198</v>
          </cell>
          <cell r="AB8">
            <v>2</v>
          </cell>
          <cell r="AD8">
            <v>20</v>
          </cell>
          <cell r="AF8">
            <v>8</v>
          </cell>
          <cell r="AH8">
            <v>2</v>
          </cell>
          <cell r="AJ8">
            <v>4</v>
          </cell>
        </row>
        <row r="9">
          <cell r="K9">
            <v>470</v>
          </cell>
          <cell r="N9">
            <v>1</v>
          </cell>
          <cell r="P9">
            <v>6</v>
          </cell>
          <cell r="R9">
            <v>60</v>
          </cell>
          <cell r="T9">
            <v>1</v>
          </cell>
          <cell r="V9">
            <v>60</v>
          </cell>
          <cell r="X9">
            <v>10</v>
          </cell>
          <cell r="Z9">
            <v>311</v>
          </cell>
          <cell r="AB9">
            <v>13</v>
          </cell>
          <cell r="AD9">
            <v>3</v>
          </cell>
          <cell r="AF9">
            <v>4</v>
          </cell>
          <cell r="AH9">
            <v>1</v>
          </cell>
          <cell r="AJ9">
            <v>0</v>
          </cell>
        </row>
        <row r="10">
          <cell r="K10">
            <v>593</v>
          </cell>
          <cell r="N10">
            <v>5</v>
          </cell>
          <cell r="P10">
            <v>17</v>
          </cell>
          <cell r="R10">
            <v>91</v>
          </cell>
          <cell r="T10">
            <v>12</v>
          </cell>
          <cell r="V10">
            <v>109</v>
          </cell>
          <cell r="X10">
            <v>21</v>
          </cell>
          <cell r="Z10">
            <v>275</v>
          </cell>
          <cell r="AB10">
            <v>3</v>
          </cell>
          <cell r="AD10">
            <v>28</v>
          </cell>
          <cell r="AF10">
            <v>18</v>
          </cell>
          <cell r="AH10">
            <v>8</v>
          </cell>
          <cell r="AJ10">
            <v>6</v>
          </cell>
        </row>
        <row r="11">
          <cell r="K11">
            <v>575</v>
          </cell>
          <cell r="N11">
            <v>5</v>
          </cell>
          <cell r="P11">
            <v>17</v>
          </cell>
          <cell r="R11">
            <v>128</v>
          </cell>
          <cell r="T11">
            <v>11</v>
          </cell>
          <cell r="V11">
            <v>76</v>
          </cell>
          <cell r="X11">
            <v>34</v>
          </cell>
          <cell r="Z11">
            <v>192</v>
          </cell>
          <cell r="AB11">
            <v>19</v>
          </cell>
          <cell r="AD11">
            <v>61</v>
          </cell>
          <cell r="AF11">
            <v>19</v>
          </cell>
          <cell r="AH11">
            <v>4</v>
          </cell>
          <cell r="AJ11">
            <v>9</v>
          </cell>
        </row>
        <row r="12">
          <cell r="K12">
            <v>541</v>
          </cell>
          <cell r="N12">
            <v>4</v>
          </cell>
          <cell r="P12">
            <v>16</v>
          </cell>
          <cell r="R12">
            <v>109</v>
          </cell>
          <cell r="T12">
            <v>14</v>
          </cell>
          <cell r="V12">
            <v>93</v>
          </cell>
          <cell r="X12">
            <v>23</v>
          </cell>
          <cell r="Z12">
            <v>237</v>
          </cell>
          <cell r="AB12">
            <v>9</v>
          </cell>
          <cell r="AD12">
            <v>16</v>
          </cell>
          <cell r="AF12">
            <v>11</v>
          </cell>
          <cell r="AH12">
            <v>0</v>
          </cell>
          <cell r="AJ12">
            <v>9</v>
          </cell>
        </row>
        <row r="13">
          <cell r="K13">
            <v>470</v>
          </cell>
          <cell r="N13">
            <v>2</v>
          </cell>
          <cell r="P13">
            <v>9</v>
          </cell>
          <cell r="R13">
            <v>62</v>
          </cell>
          <cell r="T13">
            <v>3</v>
          </cell>
          <cell r="V13">
            <v>71</v>
          </cell>
          <cell r="X13">
            <v>25</v>
          </cell>
          <cell r="Z13">
            <v>249</v>
          </cell>
          <cell r="AB13">
            <v>11</v>
          </cell>
          <cell r="AD13">
            <v>17</v>
          </cell>
          <cell r="AF13">
            <v>10</v>
          </cell>
          <cell r="AH13">
            <v>4</v>
          </cell>
          <cell r="AJ13">
            <v>7</v>
          </cell>
        </row>
        <row r="14">
          <cell r="K14">
            <v>747</v>
          </cell>
          <cell r="N14">
            <v>2</v>
          </cell>
          <cell r="P14">
            <v>21</v>
          </cell>
          <cell r="R14">
            <v>174</v>
          </cell>
          <cell r="T14">
            <v>9</v>
          </cell>
          <cell r="V14">
            <v>125</v>
          </cell>
          <cell r="X14">
            <v>41</v>
          </cell>
          <cell r="Z14">
            <v>270</v>
          </cell>
          <cell r="AB14">
            <v>16</v>
          </cell>
          <cell r="AD14">
            <v>38</v>
          </cell>
          <cell r="AF14">
            <v>32</v>
          </cell>
          <cell r="AH14">
            <v>9</v>
          </cell>
          <cell r="AJ14">
            <v>10</v>
          </cell>
        </row>
        <row r="15">
          <cell r="K15">
            <v>595</v>
          </cell>
          <cell r="N15">
            <v>2</v>
          </cell>
          <cell r="P15">
            <v>8</v>
          </cell>
          <cell r="R15">
            <v>126</v>
          </cell>
          <cell r="T15">
            <v>17</v>
          </cell>
          <cell r="V15">
            <v>139</v>
          </cell>
          <cell r="X15">
            <v>34</v>
          </cell>
          <cell r="Z15">
            <v>193</v>
          </cell>
          <cell r="AB15">
            <v>9</v>
          </cell>
          <cell r="AD15">
            <v>30</v>
          </cell>
          <cell r="AF15">
            <v>18</v>
          </cell>
          <cell r="AH15">
            <v>5</v>
          </cell>
          <cell r="AJ15">
            <v>14</v>
          </cell>
        </row>
        <row r="16">
          <cell r="K16">
            <v>728</v>
          </cell>
          <cell r="N16">
            <v>2</v>
          </cell>
          <cell r="P16">
            <v>15</v>
          </cell>
          <cell r="R16">
            <v>229</v>
          </cell>
          <cell r="T16">
            <v>13</v>
          </cell>
          <cell r="V16">
            <v>66</v>
          </cell>
          <cell r="X16">
            <v>49</v>
          </cell>
          <cell r="Z16">
            <v>208</v>
          </cell>
          <cell r="AB16">
            <v>19</v>
          </cell>
          <cell r="AD16">
            <v>79</v>
          </cell>
          <cell r="AF16">
            <v>33</v>
          </cell>
          <cell r="AH16">
            <v>8</v>
          </cell>
          <cell r="AJ16">
            <v>7</v>
          </cell>
        </row>
        <row r="17">
          <cell r="K17">
            <v>718</v>
          </cell>
          <cell r="N17">
            <v>0</v>
          </cell>
          <cell r="P17">
            <v>9</v>
          </cell>
          <cell r="R17">
            <v>161</v>
          </cell>
          <cell r="T17">
            <v>14</v>
          </cell>
          <cell r="V17">
            <v>85</v>
          </cell>
          <cell r="X17">
            <v>45</v>
          </cell>
          <cell r="Z17">
            <v>290</v>
          </cell>
          <cell r="AB17">
            <v>9</v>
          </cell>
          <cell r="AD17">
            <v>56</v>
          </cell>
          <cell r="AF17">
            <v>29</v>
          </cell>
          <cell r="AH17">
            <v>7</v>
          </cell>
          <cell r="AJ17">
            <v>13</v>
          </cell>
        </row>
        <row r="18">
          <cell r="K18">
            <v>839</v>
          </cell>
          <cell r="N18">
            <v>1</v>
          </cell>
          <cell r="P18">
            <v>12</v>
          </cell>
          <cell r="R18">
            <v>296</v>
          </cell>
          <cell r="T18">
            <v>16</v>
          </cell>
          <cell r="V18">
            <v>78</v>
          </cell>
          <cell r="X18">
            <v>70</v>
          </cell>
          <cell r="Z18">
            <v>171</v>
          </cell>
          <cell r="AB18">
            <v>22</v>
          </cell>
          <cell r="AD18">
            <v>85</v>
          </cell>
          <cell r="AF18">
            <v>69</v>
          </cell>
          <cell r="AH18">
            <v>4</v>
          </cell>
          <cell r="AJ18">
            <v>15</v>
          </cell>
        </row>
        <row r="19">
          <cell r="K19">
            <v>609</v>
          </cell>
          <cell r="N19">
            <v>2</v>
          </cell>
          <cell r="P19">
            <v>11</v>
          </cell>
          <cell r="R19">
            <v>159</v>
          </cell>
          <cell r="T19">
            <v>11</v>
          </cell>
          <cell r="V19">
            <v>73</v>
          </cell>
          <cell r="X19">
            <v>35</v>
          </cell>
          <cell r="Z19">
            <v>201</v>
          </cell>
          <cell r="AB19">
            <v>19</v>
          </cell>
          <cell r="AD19">
            <v>49</v>
          </cell>
          <cell r="AF19">
            <v>32</v>
          </cell>
          <cell r="AH19">
            <v>5</v>
          </cell>
          <cell r="AJ19">
            <v>12</v>
          </cell>
        </row>
        <row r="20">
          <cell r="K20">
            <v>705</v>
          </cell>
          <cell r="N20">
            <v>2</v>
          </cell>
          <cell r="P20">
            <v>10</v>
          </cell>
          <cell r="R20">
            <v>166</v>
          </cell>
          <cell r="T20">
            <v>17</v>
          </cell>
          <cell r="V20">
            <v>127</v>
          </cell>
          <cell r="X20">
            <v>43</v>
          </cell>
          <cell r="Z20">
            <v>225</v>
          </cell>
          <cell r="AB20">
            <v>28</v>
          </cell>
          <cell r="AD20">
            <v>35</v>
          </cell>
          <cell r="AF20">
            <v>22</v>
          </cell>
          <cell r="AH20">
            <v>7</v>
          </cell>
          <cell r="AJ20">
            <v>23</v>
          </cell>
        </row>
        <row r="21">
          <cell r="K21">
            <v>689</v>
          </cell>
          <cell r="N21">
            <v>6</v>
          </cell>
          <cell r="P21">
            <v>18</v>
          </cell>
          <cell r="R21">
            <v>154</v>
          </cell>
          <cell r="T21">
            <v>11</v>
          </cell>
          <cell r="V21">
            <v>129</v>
          </cell>
          <cell r="X21">
            <v>29</v>
          </cell>
          <cell r="Z21">
            <v>229</v>
          </cell>
          <cell r="AB21">
            <v>12</v>
          </cell>
          <cell r="AD21">
            <v>48</v>
          </cell>
          <cell r="AF21">
            <v>32</v>
          </cell>
          <cell r="AH21">
            <v>6</v>
          </cell>
          <cell r="AJ21">
            <v>15</v>
          </cell>
        </row>
        <row r="22">
          <cell r="K22">
            <v>713</v>
          </cell>
          <cell r="N22">
            <v>3</v>
          </cell>
          <cell r="P22">
            <v>11</v>
          </cell>
          <cell r="R22">
            <v>171</v>
          </cell>
          <cell r="T22">
            <v>14</v>
          </cell>
          <cell r="V22">
            <v>68</v>
          </cell>
          <cell r="X22">
            <v>38</v>
          </cell>
          <cell r="Z22">
            <v>257</v>
          </cell>
          <cell r="AB22">
            <v>15</v>
          </cell>
          <cell r="AD22">
            <v>64</v>
          </cell>
          <cell r="AF22">
            <v>50</v>
          </cell>
          <cell r="AH22">
            <v>4</v>
          </cell>
          <cell r="AJ22">
            <v>18</v>
          </cell>
        </row>
        <row r="23">
          <cell r="K23">
            <v>659</v>
          </cell>
          <cell r="N23">
            <v>2</v>
          </cell>
          <cell r="P23">
            <v>14</v>
          </cell>
          <cell r="R23">
            <v>178</v>
          </cell>
          <cell r="T23">
            <v>6</v>
          </cell>
          <cell r="V23">
            <v>86</v>
          </cell>
          <cell r="X23">
            <v>47</v>
          </cell>
          <cell r="Z23">
            <v>192</v>
          </cell>
          <cell r="AB23">
            <v>15</v>
          </cell>
          <cell r="AD23">
            <v>63</v>
          </cell>
          <cell r="AF23">
            <v>39</v>
          </cell>
          <cell r="AH23">
            <v>7</v>
          </cell>
          <cell r="AJ23">
            <v>10</v>
          </cell>
        </row>
        <row r="24">
          <cell r="K24">
            <v>476</v>
          </cell>
          <cell r="N24">
            <v>0</v>
          </cell>
          <cell r="P24">
            <v>12</v>
          </cell>
          <cell r="R24">
            <v>93</v>
          </cell>
          <cell r="T24">
            <v>9</v>
          </cell>
          <cell r="V24">
            <v>83</v>
          </cell>
          <cell r="X24">
            <v>31</v>
          </cell>
          <cell r="Z24">
            <v>177</v>
          </cell>
          <cell r="AB24">
            <v>15</v>
          </cell>
          <cell r="AD24">
            <v>22</v>
          </cell>
          <cell r="AF24">
            <v>15</v>
          </cell>
          <cell r="AH24">
            <v>3</v>
          </cell>
          <cell r="AJ24">
            <v>16</v>
          </cell>
        </row>
        <row r="25">
          <cell r="K25">
            <v>816</v>
          </cell>
          <cell r="N25">
            <v>1</v>
          </cell>
          <cell r="P25">
            <v>15</v>
          </cell>
          <cell r="R25">
            <v>195</v>
          </cell>
          <cell r="T25">
            <v>25</v>
          </cell>
          <cell r="V25">
            <v>89</v>
          </cell>
          <cell r="X25">
            <v>42</v>
          </cell>
          <cell r="Z25">
            <v>275</v>
          </cell>
          <cell r="AB25">
            <v>33</v>
          </cell>
          <cell r="AD25">
            <v>80</v>
          </cell>
          <cell r="AF25">
            <v>36</v>
          </cell>
          <cell r="AH25">
            <v>6</v>
          </cell>
          <cell r="AJ25">
            <v>19</v>
          </cell>
        </row>
        <row r="26">
          <cell r="K26">
            <v>635</v>
          </cell>
          <cell r="N26">
            <v>2</v>
          </cell>
          <cell r="P26">
            <v>13</v>
          </cell>
          <cell r="R26">
            <v>163</v>
          </cell>
          <cell r="T26">
            <v>5</v>
          </cell>
          <cell r="V26">
            <v>71</v>
          </cell>
          <cell r="X26">
            <v>31</v>
          </cell>
          <cell r="Z26">
            <v>244</v>
          </cell>
          <cell r="AB26">
            <v>15</v>
          </cell>
          <cell r="AD26">
            <v>51</v>
          </cell>
          <cell r="AF26">
            <v>23</v>
          </cell>
          <cell r="AH26">
            <v>8</v>
          </cell>
          <cell r="AJ26">
            <v>9</v>
          </cell>
        </row>
        <row r="27">
          <cell r="K27">
            <v>669</v>
          </cell>
          <cell r="N27">
            <v>2</v>
          </cell>
          <cell r="P27">
            <v>26</v>
          </cell>
          <cell r="R27">
            <v>142</v>
          </cell>
          <cell r="T27">
            <v>18</v>
          </cell>
          <cell r="V27">
            <v>105</v>
          </cell>
          <cell r="X27">
            <v>31</v>
          </cell>
          <cell r="Z27">
            <v>252</v>
          </cell>
          <cell r="AB27">
            <v>12</v>
          </cell>
          <cell r="AD27">
            <v>52</v>
          </cell>
          <cell r="AF27">
            <v>8</v>
          </cell>
          <cell r="AH27">
            <v>5</v>
          </cell>
          <cell r="AJ27">
            <v>16</v>
          </cell>
        </row>
        <row r="28">
          <cell r="K28">
            <v>503</v>
          </cell>
          <cell r="N28">
            <v>5</v>
          </cell>
          <cell r="P28">
            <v>12</v>
          </cell>
          <cell r="R28">
            <v>71</v>
          </cell>
          <cell r="T28">
            <v>17</v>
          </cell>
          <cell r="V28">
            <v>98</v>
          </cell>
          <cell r="X28">
            <v>19</v>
          </cell>
          <cell r="Z28">
            <v>227</v>
          </cell>
          <cell r="AB28">
            <v>9</v>
          </cell>
          <cell r="AD28">
            <v>21</v>
          </cell>
          <cell r="AF28">
            <v>11</v>
          </cell>
          <cell r="AH28">
            <v>1</v>
          </cell>
          <cell r="AJ28">
            <v>12</v>
          </cell>
        </row>
        <row r="29">
          <cell r="K29">
            <v>610</v>
          </cell>
          <cell r="N29">
            <v>2</v>
          </cell>
          <cell r="P29">
            <v>10</v>
          </cell>
          <cell r="R29">
            <v>176</v>
          </cell>
          <cell r="T29">
            <v>11</v>
          </cell>
          <cell r="V29">
            <v>104</v>
          </cell>
          <cell r="X29">
            <v>41</v>
          </cell>
          <cell r="Z29">
            <v>164</v>
          </cell>
          <cell r="AB29">
            <v>14</v>
          </cell>
          <cell r="AD29">
            <v>42</v>
          </cell>
          <cell r="AF29">
            <v>30</v>
          </cell>
          <cell r="AH29">
            <v>4</v>
          </cell>
          <cell r="AJ29">
            <v>12</v>
          </cell>
        </row>
        <row r="30">
          <cell r="K30">
            <v>719</v>
          </cell>
          <cell r="N30">
            <v>0</v>
          </cell>
          <cell r="P30">
            <v>25</v>
          </cell>
          <cell r="R30">
            <v>213</v>
          </cell>
          <cell r="T30">
            <v>12</v>
          </cell>
          <cell r="V30">
            <v>77</v>
          </cell>
          <cell r="X30">
            <v>47</v>
          </cell>
          <cell r="Z30">
            <v>188</v>
          </cell>
          <cell r="AB30">
            <v>19</v>
          </cell>
          <cell r="AD30">
            <v>88</v>
          </cell>
          <cell r="AF30">
            <v>34</v>
          </cell>
          <cell r="AH30">
            <v>7</v>
          </cell>
          <cell r="AJ30">
            <v>9</v>
          </cell>
        </row>
        <row r="31">
          <cell r="K31">
            <v>759</v>
          </cell>
          <cell r="N31">
            <v>4</v>
          </cell>
          <cell r="P31">
            <v>15</v>
          </cell>
          <cell r="R31">
            <v>209</v>
          </cell>
          <cell r="T31">
            <v>22</v>
          </cell>
          <cell r="V31">
            <v>84</v>
          </cell>
          <cell r="X31">
            <v>40</v>
          </cell>
          <cell r="Z31">
            <v>239</v>
          </cell>
          <cell r="AB31">
            <v>16</v>
          </cell>
          <cell r="AD31">
            <v>69</v>
          </cell>
          <cell r="AF31">
            <v>32</v>
          </cell>
          <cell r="AH31">
            <v>12</v>
          </cell>
          <cell r="AJ31">
            <v>17</v>
          </cell>
        </row>
        <row r="32">
          <cell r="K32">
            <v>770</v>
          </cell>
          <cell r="N32">
            <v>3</v>
          </cell>
          <cell r="P32">
            <v>11</v>
          </cell>
          <cell r="R32">
            <v>200</v>
          </cell>
          <cell r="T32">
            <v>10</v>
          </cell>
          <cell r="V32">
            <v>90</v>
          </cell>
          <cell r="X32">
            <v>52</v>
          </cell>
          <cell r="Z32">
            <v>246</v>
          </cell>
          <cell r="AB32">
            <v>20</v>
          </cell>
          <cell r="AD32">
            <v>67</v>
          </cell>
          <cell r="AF32">
            <v>50</v>
          </cell>
          <cell r="AH32">
            <v>8</v>
          </cell>
          <cell r="AJ32">
            <v>13</v>
          </cell>
        </row>
        <row r="33">
          <cell r="K33">
            <v>821</v>
          </cell>
          <cell r="N33">
            <v>3</v>
          </cell>
          <cell r="P33">
            <v>22</v>
          </cell>
          <cell r="R33">
            <v>225</v>
          </cell>
          <cell r="T33">
            <v>14</v>
          </cell>
          <cell r="V33">
            <v>91</v>
          </cell>
          <cell r="X33">
            <v>65</v>
          </cell>
          <cell r="Z33">
            <v>239</v>
          </cell>
          <cell r="AB33">
            <v>20</v>
          </cell>
          <cell r="AD33">
            <v>63</v>
          </cell>
          <cell r="AF33">
            <v>58</v>
          </cell>
          <cell r="AH33">
            <v>7</v>
          </cell>
          <cell r="AJ33">
            <v>14</v>
          </cell>
        </row>
        <row r="34">
          <cell r="K34">
            <v>734</v>
          </cell>
          <cell r="N34">
            <v>2</v>
          </cell>
          <cell r="P34">
            <v>15</v>
          </cell>
          <cell r="R34">
            <v>226</v>
          </cell>
          <cell r="T34">
            <v>23</v>
          </cell>
          <cell r="V34">
            <v>78</v>
          </cell>
          <cell r="X34">
            <v>53</v>
          </cell>
          <cell r="Z34">
            <v>167</v>
          </cell>
          <cell r="AB34">
            <v>16</v>
          </cell>
          <cell r="AD34">
            <v>78</v>
          </cell>
          <cell r="AF34">
            <v>62</v>
          </cell>
          <cell r="AH34">
            <v>4</v>
          </cell>
          <cell r="AJ34">
            <v>10</v>
          </cell>
        </row>
        <row r="35">
          <cell r="K35">
            <v>827</v>
          </cell>
          <cell r="N35">
            <v>3</v>
          </cell>
          <cell r="P35">
            <v>14</v>
          </cell>
          <cell r="R35">
            <v>255</v>
          </cell>
          <cell r="T35">
            <v>17</v>
          </cell>
          <cell r="V35">
            <v>88</v>
          </cell>
          <cell r="X35">
            <v>60</v>
          </cell>
          <cell r="Z35">
            <v>210</v>
          </cell>
          <cell r="AB35">
            <v>22</v>
          </cell>
          <cell r="AD35">
            <v>64</v>
          </cell>
          <cell r="AF35">
            <v>68</v>
          </cell>
          <cell r="AH35">
            <v>6</v>
          </cell>
          <cell r="AJ35">
            <v>20</v>
          </cell>
        </row>
        <row r="36">
          <cell r="K36">
            <v>888</v>
          </cell>
          <cell r="N36">
            <v>3</v>
          </cell>
          <cell r="P36">
            <v>16</v>
          </cell>
          <cell r="R36">
            <v>224</v>
          </cell>
          <cell r="T36">
            <v>9</v>
          </cell>
          <cell r="V36">
            <v>116</v>
          </cell>
          <cell r="X36">
            <v>49</v>
          </cell>
          <cell r="Z36">
            <v>291</v>
          </cell>
          <cell r="AB36">
            <v>21</v>
          </cell>
          <cell r="AD36">
            <v>80</v>
          </cell>
          <cell r="AF36">
            <v>41</v>
          </cell>
          <cell r="AH36">
            <v>7</v>
          </cell>
          <cell r="AJ36">
            <v>31</v>
          </cell>
        </row>
        <row r="37">
          <cell r="K37">
            <v>764</v>
          </cell>
          <cell r="N37">
            <v>4</v>
          </cell>
          <cell r="P37">
            <v>25</v>
          </cell>
          <cell r="R37">
            <v>213</v>
          </cell>
          <cell r="T37">
            <v>17</v>
          </cell>
          <cell r="V37">
            <v>73</v>
          </cell>
          <cell r="X37">
            <v>41</v>
          </cell>
          <cell r="Z37">
            <v>250</v>
          </cell>
          <cell r="AB37">
            <v>25</v>
          </cell>
          <cell r="AD37">
            <v>84</v>
          </cell>
          <cell r="AF37">
            <v>21</v>
          </cell>
          <cell r="AH37">
            <v>3</v>
          </cell>
          <cell r="AJ37">
            <v>8</v>
          </cell>
        </row>
        <row r="38">
          <cell r="K38">
            <v>0</v>
          </cell>
          <cell r="N38">
            <v>0</v>
          </cell>
          <cell r="P38">
            <v>0</v>
          </cell>
          <cell r="R38">
            <v>0</v>
          </cell>
          <cell r="T38">
            <v>0</v>
          </cell>
          <cell r="V38">
            <v>0</v>
          </cell>
          <cell r="X38">
            <v>0</v>
          </cell>
          <cell r="Z38">
            <v>0</v>
          </cell>
          <cell r="AB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tabSelected="1" zoomScale="50" zoomScaleNormal="50" workbookViewId="0">
      <selection activeCell="H1" sqref="H1:H1048576"/>
    </sheetView>
  </sheetViews>
  <sheetFormatPr baseColWidth="10" defaultRowHeight="14.4" x14ac:dyDescent="0.3"/>
  <sheetData>
    <row r="1" spans="1:35" ht="7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12</v>
      </c>
      <c r="P1" s="1" t="s">
        <v>14</v>
      </c>
      <c r="Q1" s="1" t="s">
        <v>12</v>
      </c>
      <c r="R1" s="1" t="s">
        <v>15</v>
      </c>
      <c r="S1" s="1" t="s">
        <v>12</v>
      </c>
      <c r="T1" s="1" t="s">
        <v>16</v>
      </c>
      <c r="U1" s="1" t="s">
        <v>12</v>
      </c>
      <c r="V1" s="1" t="s">
        <v>17</v>
      </c>
      <c r="W1" s="1" t="s">
        <v>12</v>
      </c>
      <c r="X1" s="1" t="s">
        <v>18</v>
      </c>
      <c r="Y1" s="1" t="s">
        <v>12</v>
      </c>
      <c r="Z1" s="1" t="s">
        <v>19</v>
      </c>
      <c r="AA1" s="1" t="s">
        <v>12</v>
      </c>
      <c r="AB1" s="1" t="s">
        <v>20</v>
      </c>
      <c r="AC1" s="1" t="s">
        <v>12</v>
      </c>
      <c r="AD1" s="1" t="s">
        <v>21</v>
      </c>
      <c r="AE1" s="1" t="s">
        <v>12</v>
      </c>
      <c r="AF1" s="1" t="s">
        <v>22</v>
      </c>
      <c r="AG1" s="1" t="s">
        <v>12</v>
      </c>
      <c r="AH1" s="1" t="s">
        <v>23</v>
      </c>
      <c r="AI1" s="1" t="s">
        <v>12</v>
      </c>
    </row>
    <row r="2" spans="1:35" x14ac:dyDescent="0.3">
      <c r="A2" s="2">
        <v>101</v>
      </c>
      <c r="B2" s="2">
        <f>IFERROR(VLOOKUP($A2,[1]Intermediaire!$G$2:$H$99,2,FALSE), "")</f>
        <v>7</v>
      </c>
      <c r="C2" s="2">
        <f>IFERROR(VLOOKUP($A2,[1]Intermediaire!$G$2:I$99,3,FALSE), "")</f>
        <v>4</v>
      </c>
      <c r="D2" s="2" t="str">
        <f>IFERROR(VLOOKUP($A2,[1]Intermediaire!$G$2:J$99,4,FALSE),"")</f>
        <v>I</v>
      </c>
      <c r="E2" s="2">
        <f>IFERROR(VLOOKUP($A2,[1]Intermediaire!$G$2:K$99,5,FALSE),"")</f>
        <v>1074</v>
      </c>
      <c r="F2" s="2">
        <f>IFERROR(VLOOKUP($A2,[1]Intermediaire!$G$2:L$99,6,FALSE),"")</f>
        <v>200</v>
      </c>
      <c r="G2" s="2">
        <f>IFERROR(VLOOKUP($A2,[1]Intermediaire!$G$2:M$99,7,FALSE),"")</f>
        <v>874</v>
      </c>
      <c r="H2" s="2">
        <f>IFERROR(VLOOKUP($A2,[1]Intermediaire!$G$2:O$99,9,FALSE),"")</f>
        <v>12</v>
      </c>
      <c r="I2" s="2">
        <f>IFERROR(VLOOKUP($A2,[1]Intermediaire!$G$2:P$99,10,FALSE),"")</f>
        <v>5</v>
      </c>
      <c r="J2" s="2">
        <f>IFERROR(VLOOKUP($A2,[1]Intermediaire!$G$2:Q$99,11,FALSE),"")</f>
        <v>857</v>
      </c>
      <c r="K2" s="2">
        <f>IFERROR(VLOOKUP($A2,[1]Intermediaire!$G$2:R$99,12,FALSE),"")</f>
        <v>12</v>
      </c>
      <c r="L2" s="2" t="str">
        <f>IFERROR(VLOOKUP($A2,[1]Intermediaire!$G$2:S$99,13,FALSE),"")</f>
        <v xml:space="preserve"> Mme Nathalie ARTHAUD</v>
      </c>
      <c r="M2" s="2">
        <f>IFERROR(VLOOKUP($A2,[1]Intermediaire!$G$2:T$99,14,FALSE),"")</f>
        <v>3</v>
      </c>
      <c r="N2" s="2" t="str">
        <f>IFERROR(VLOOKUP($A2,[1]Intermediaire!$G$2:U$99,15,FALSE),"")</f>
        <v>M. Fabien ROUSSEL</v>
      </c>
      <c r="O2" s="2">
        <f>IFERROR(VLOOKUP($A2,[1]Intermediaire!$G$2:V$99,16,FALSE),"")</f>
        <v>20</v>
      </c>
      <c r="P2" s="2" t="str">
        <f>IFERROR(VLOOKUP($A2,[1]Intermediaire!$G$2:W$99,17,FALSE),"")</f>
        <v>M. Emmanuel MACRON</v>
      </c>
      <c r="Q2" s="2">
        <f>IFERROR(VLOOKUP($A2,[1]Intermediaire!$G$2:X$99,18,FALSE),"")</f>
        <v>247</v>
      </c>
      <c r="R2" s="2" t="str">
        <f>IFERROR(VLOOKUP($A2,[1]Intermediaire!$G$2:Y$99,19,FALSE),"")</f>
        <v>M. Jean LASSALLE</v>
      </c>
      <c r="S2" s="2">
        <f>IFERROR(VLOOKUP($A2,[1]Intermediaire!$G$2:Z$99,20,FALSE),"")</f>
        <v>23</v>
      </c>
      <c r="T2" s="2" t="str">
        <f>IFERROR(VLOOKUP($A2,[1]Intermediaire!$G$2:AA$99,21,FALSE),"")</f>
        <v>Mme Marine LE PEN</v>
      </c>
      <c r="U2" s="2">
        <f>IFERROR(VLOOKUP($A2,[1]Intermediaire!$G$2:AB$99,22,FALSE),"")</f>
        <v>100</v>
      </c>
      <c r="V2" s="2" t="str">
        <f>IFERROR(VLOOKUP($A2,[1]Intermediaire!$G$2:AC$99,23,FALSE),"")</f>
        <v>M. Éric ZEMMOUR</v>
      </c>
      <c r="W2" s="2">
        <f>IFERROR(VLOOKUP($A2,[1]Intermediaire!$G$2:AD$99,24,FALSE),"")</f>
        <v>57</v>
      </c>
      <c r="X2" s="2" t="str">
        <f>IFERROR(VLOOKUP($A2,[1]Intermediaire!$G$2:AE$99,25,FALSE),"")</f>
        <v>M. Jean-Luc MÉLENCHON</v>
      </c>
      <c r="Y2" s="2">
        <f>IFERROR(VLOOKUP($A2,[1]Intermediaire!$G$2:AF$99,26,FALSE),"")</f>
        <v>204</v>
      </c>
      <c r="Z2" s="2" t="str">
        <f>IFERROR(VLOOKUP($A2,[1]Intermediaire!$G$2:AG$99,27,FALSE),"")</f>
        <v>Mme Anne HIDALGO</v>
      </c>
      <c r="AA2" s="2">
        <f>IFERROR(VLOOKUP($A2,[1]Intermediaire!$G$2:AH$99,28,FALSE),"")</f>
        <v>30</v>
      </c>
      <c r="AB2" s="2" t="str">
        <f>IFERROR(VLOOKUP($A2,[1]Intermediaire!$G$2:AI$99,29,FALSE),"")</f>
        <v>M. Yannick JADOT</v>
      </c>
      <c r="AC2" s="2">
        <f>IFERROR(VLOOKUP($A2,[1]Intermediaire!$G$2:AJ$99,30,FALSE),"")</f>
        <v>84</v>
      </c>
      <c r="AD2" s="2" t="str">
        <f>IFERROR(VLOOKUP($A2,[1]Intermediaire!$G$2:AK$99,31,FALSE),"")</f>
        <v>Mme Valérie PÉCRESSE</v>
      </c>
      <c r="AE2" s="2">
        <f>IFERROR(VLOOKUP($A2,[1]Intermediaire!$G$2:AL$99,32,FALSE),"")</f>
        <v>67</v>
      </c>
      <c r="AF2" s="2" t="str">
        <f>IFERROR(VLOOKUP($A2,[1]Intermediaire!$G$2:AM$99,33,FALSE),"")</f>
        <v>M. Philippe POUTOU</v>
      </c>
      <c r="AG2" s="2">
        <f>IFERROR(VLOOKUP($A2,[1]Intermediaire!$G$2:AN$99,34,FALSE),"")</f>
        <v>3</v>
      </c>
      <c r="AH2" s="2" t="str">
        <f>IFERROR(VLOOKUP($A2,[1]Intermediaire!$G$2:AO$99,35,FALSE),"")</f>
        <v>M. Nicolas DUPONT-AIGNAN</v>
      </c>
      <c r="AI2" s="2">
        <f>IFERROR(VLOOKUP($A2,[1]Intermediaire!$G$2:AP$99,36,FALSE),"")</f>
        <v>19</v>
      </c>
    </row>
    <row r="3" spans="1:35" x14ac:dyDescent="0.3">
      <c r="A3" s="3">
        <v>102</v>
      </c>
      <c r="B3" s="3">
        <f>IFERROR(VLOOKUP($A3,[1]Intermediaire!$G$2:$H$99,2,FALSE), "")</f>
        <v>7</v>
      </c>
      <c r="C3" s="3">
        <f>IFERROR(VLOOKUP($A3,[1]Intermediaire!$G$2:I$99,3,FALSE), "")</f>
        <v>4</v>
      </c>
      <c r="D3" s="3" t="str">
        <f>IFERROR(VLOOKUP($A3,[1]Intermediaire!$G$2:J$99,4,FALSE),"")</f>
        <v>I</v>
      </c>
      <c r="E3" s="3">
        <f>IFERROR(VLOOKUP($A3,[1]Intermediaire!$G$2:K$99,5,FALSE),"")</f>
        <v>960</v>
      </c>
      <c r="F3" s="3">
        <f>IFERROR(VLOOKUP($A3,[1]Intermediaire!$G$2:L$99,6,FALSE),"")</f>
        <v>215</v>
      </c>
      <c r="G3" s="3">
        <f>IFERROR(VLOOKUP($A3,[1]Intermediaire!$G$2:M$99,7,FALSE),"")</f>
        <v>745</v>
      </c>
      <c r="H3" s="3">
        <f>IFERROR(VLOOKUP($A3,[1]Intermediaire!$G$2:O$99,9,FALSE),"")</f>
        <v>1</v>
      </c>
      <c r="I3" s="3">
        <f>IFERROR(VLOOKUP($A3,[1]Intermediaire!$G$2:P$99,10,FALSE),"")</f>
        <v>14</v>
      </c>
      <c r="J3" s="3">
        <f>IFERROR(VLOOKUP($A3,[1]Intermediaire!$G$2:Q$99,11,FALSE),"")</f>
        <v>730</v>
      </c>
      <c r="K3" s="3">
        <f>IFERROR(VLOOKUP($A3,[1]Intermediaire!$G$2:R$99,12,FALSE),"")</f>
        <v>12</v>
      </c>
      <c r="L3" s="3" t="str">
        <f>IFERROR(VLOOKUP($A3,[1]Intermediaire!$G$2:S$99,13,FALSE),"")</f>
        <v xml:space="preserve"> Mme Nathalie ARTHAUD</v>
      </c>
      <c r="M3" s="3">
        <f>IFERROR(VLOOKUP($A3,[1]Intermediaire!$G$2:T$99,14,FALSE),"")</f>
        <v>0</v>
      </c>
      <c r="N3" s="3" t="str">
        <f>IFERROR(VLOOKUP($A3,[1]Intermediaire!$G$2:U$99,15,FALSE),"")</f>
        <v>M. Fabien ROUSSEL</v>
      </c>
      <c r="O3" s="3">
        <f>IFERROR(VLOOKUP($A3,[1]Intermediaire!$G$2:V$99,16,FALSE),"")</f>
        <v>10</v>
      </c>
      <c r="P3" s="3" t="str">
        <f>IFERROR(VLOOKUP($A3,[1]Intermediaire!$G$2:W$99,17,FALSE),"")</f>
        <v>M. Emmanuel MACRON</v>
      </c>
      <c r="Q3" s="3">
        <f>IFERROR(VLOOKUP($A3,[1]Intermediaire!$G$2:X$99,18,FALSE),"")</f>
        <v>234</v>
      </c>
      <c r="R3" s="3" t="str">
        <f>IFERROR(VLOOKUP($A3,[1]Intermediaire!$G$2:Y$99,19,FALSE),"")</f>
        <v>M. Jean LASSALLE</v>
      </c>
      <c r="S3" s="3">
        <f>IFERROR(VLOOKUP($A3,[1]Intermediaire!$G$2:Z$99,20,FALSE),"")</f>
        <v>19</v>
      </c>
      <c r="T3" s="3" t="str">
        <f>IFERROR(VLOOKUP($A3,[1]Intermediaire!$G$2:AA$99,21,FALSE),"")</f>
        <v>Mme Marine LE PEN</v>
      </c>
      <c r="U3" s="3">
        <f>IFERROR(VLOOKUP($A3,[1]Intermediaire!$G$2:AB$99,22,FALSE),"")</f>
        <v>116</v>
      </c>
      <c r="V3" s="3" t="str">
        <f>IFERROR(VLOOKUP($A3,[1]Intermediaire!$G$2:AC$99,23,FALSE),"")</f>
        <v>M. Éric ZEMMOUR</v>
      </c>
      <c r="W3" s="3">
        <f>IFERROR(VLOOKUP($A3,[1]Intermediaire!$G$2:AD$99,24,FALSE),"")</f>
        <v>39</v>
      </c>
      <c r="X3" s="3" t="str">
        <f>IFERROR(VLOOKUP($A3,[1]Intermediaire!$G$2:AE$99,25,FALSE),"")</f>
        <v>M. Jean-Luc MÉLENCHON</v>
      </c>
      <c r="Y3" s="3">
        <f>IFERROR(VLOOKUP($A3,[1]Intermediaire!$G$2:AF$99,26,FALSE),"")</f>
        <v>171</v>
      </c>
      <c r="Z3" s="3" t="str">
        <f>IFERROR(VLOOKUP($A3,[1]Intermediaire!$G$2:AG$99,27,FALSE),"")</f>
        <v>Mme Anne HIDALGO</v>
      </c>
      <c r="AA3" s="3">
        <f>IFERROR(VLOOKUP($A3,[1]Intermediaire!$G$2:AH$99,28,FALSE),"")</f>
        <v>15</v>
      </c>
      <c r="AB3" s="3" t="str">
        <f>IFERROR(VLOOKUP($A3,[1]Intermediaire!$G$2:AI$99,29,FALSE),"")</f>
        <v>M. Yannick JADOT</v>
      </c>
      <c r="AC3" s="3">
        <f>IFERROR(VLOOKUP($A3,[1]Intermediaire!$G$2:AJ$99,30,FALSE),"")</f>
        <v>60</v>
      </c>
      <c r="AD3" s="3" t="str">
        <f>IFERROR(VLOOKUP($A3,[1]Intermediaire!$G$2:AK$99,31,FALSE),"")</f>
        <v>Mme Valérie PÉCRESSE</v>
      </c>
      <c r="AE3" s="3">
        <f>IFERROR(VLOOKUP($A3,[1]Intermediaire!$G$2:AL$99,32,FALSE),"")</f>
        <v>41</v>
      </c>
      <c r="AF3" s="3" t="str">
        <f>IFERROR(VLOOKUP($A3,[1]Intermediaire!$G$2:AM$99,33,FALSE),"")</f>
        <v>M. Philippe POUTOU</v>
      </c>
      <c r="AG3" s="3">
        <f>IFERROR(VLOOKUP($A3,[1]Intermediaire!$G$2:AN$99,34,FALSE),"")</f>
        <v>5</v>
      </c>
      <c r="AH3" s="3" t="str">
        <f>IFERROR(VLOOKUP($A3,[1]Intermediaire!$G$2:AO$99,35,FALSE),"")</f>
        <v>M. Nicolas DUPONT-AIGNAN</v>
      </c>
      <c r="AI3" s="3">
        <f>IFERROR(VLOOKUP($A3,[1]Intermediaire!$G$2:AP$99,36,FALSE),"")</f>
        <v>20</v>
      </c>
    </row>
    <row r="4" spans="1:35" x14ac:dyDescent="0.3">
      <c r="A4" s="2">
        <v>103</v>
      </c>
      <c r="B4" s="2">
        <f>IFERROR(VLOOKUP($A4,[1]Intermediaire!$G$2:$H$99,2,FALSE), "")</f>
        <v>7</v>
      </c>
      <c r="C4" s="2">
        <f>IFERROR(VLOOKUP($A4,[1]Intermediaire!$G$2:I$99,3,FALSE), "")</f>
        <v>4</v>
      </c>
      <c r="D4" s="2" t="str">
        <f>IFERROR(VLOOKUP($A4,[1]Intermediaire!$G$2:J$99,4,FALSE),"")</f>
        <v>I</v>
      </c>
      <c r="E4" s="2">
        <f>IFERROR(VLOOKUP($A4,[1]Intermediaire!$G$2:K$99,5,FALSE),"")</f>
        <v>955</v>
      </c>
      <c r="F4" s="2">
        <f>IFERROR(VLOOKUP($A4,[1]Intermediaire!$G$2:L$99,6,FALSE),"")</f>
        <v>179</v>
      </c>
      <c r="G4" s="2">
        <f>IFERROR(VLOOKUP($A4,[1]Intermediaire!$G$2:M$99,7,FALSE),"")</f>
        <v>776</v>
      </c>
      <c r="H4" s="2">
        <f>IFERROR(VLOOKUP($A4,[1]Intermediaire!$G$2:O$99,9,FALSE),"")</f>
        <v>14</v>
      </c>
      <c r="I4" s="2">
        <f>IFERROR(VLOOKUP($A4,[1]Intermediaire!$G$2:P$99,10,FALSE),"")</f>
        <v>6</v>
      </c>
      <c r="J4" s="2">
        <f>IFERROR(VLOOKUP($A4,[1]Intermediaire!$G$2:Q$99,11,FALSE),"")</f>
        <v>756</v>
      </c>
      <c r="K4" s="2">
        <f>IFERROR(VLOOKUP($A4,[1]Intermediaire!$G$2:R$99,12,FALSE),"")</f>
        <v>12</v>
      </c>
      <c r="L4" s="2" t="str">
        <f>IFERROR(VLOOKUP($A4,[1]Intermediaire!$G$2:S$99,13,FALSE),"")</f>
        <v xml:space="preserve"> Mme Nathalie ARTHAUD</v>
      </c>
      <c r="M4" s="2">
        <f>IFERROR(VLOOKUP($A4,[1]Intermediaire!$G$2:T$99,14,FALSE),"")</f>
        <v>3</v>
      </c>
      <c r="N4" s="2" t="str">
        <f>IFERROR(VLOOKUP($A4,[1]Intermediaire!$G$2:U$99,15,FALSE),"")</f>
        <v>M. Fabien ROUSSEL</v>
      </c>
      <c r="O4" s="2">
        <f>IFERROR(VLOOKUP($A4,[1]Intermediaire!$G$2:V$99,16,FALSE),"")</f>
        <v>19</v>
      </c>
      <c r="P4" s="2" t="str">
        <f>IFERROR(VLOOKUP($A4,[1]Intermediaire!$G$2:W$99,17,FALSE),"")</f>
        <v>M. Emmanuel MACRON</v>
      </c>
      <c r="Q4" s="2">
        <f>IFERROR(VLOOKUP($A4,[1]Intermediaire!$G$2:X$99,18,FALSE),"")</f>
        <v>294</v>
      </c>
      <c r="R4" s="2" t="str">
        <f>IFERROR(VLOOKUP($A4,[1]Intermediaire!$G$2:Y$99,19,FALSE),"")</f>
        <v>M. Jean LASSALLE</v>
      </c>
      <c r="S4" s="2">
        <f>IFERROR(VLOOKUP($A4,[1]Intermediaire!$G$2:Z$99,20,FALSE),"")</f>
        <v>15</v>
      </c>
      <c r="T4" s="2" t="str">
        <f>IFERROR(VLOOKUP($A4,[1]Intermediaire!$G$2:AA$99,21,FALSE),"")</f>
        <v>Mme Marine LE PEN</v>
      </c>
      <c r="U4" s="2">
        <f>IFERROR(VLOOKUP($A4,[1]Intermediaire!$G$2:AB$99,22,FALSE),"")</f>
        <v>89</v>
      </c>
      <c r="V4" s="2" t="str">
        <f>IFERROR(VLOOKUP($A4,[1]Intermediaire!$G$2:AC$99,23,FALSE),"")</f>
        <v>M. Éric ZEMMOUR</v>
      </c>
      <c r="W4" s="2">
        <f>IFERROR(VLOOKUP($A4,[1]Intermediaire!$G$2:AD$99,24,FALSE),"")</f>
        <v>50</v>
      </c>
      <c r="X4" s="2" t="str">
        <f>IFERROR(VLOOKUP($A4,[1]Intermediaire!$G$2:AE$99,25,FALSE),"")</f>
        <v>M. Jean-Luc MÉLENCHON</v>
      </c>
      <c r="Y4" s="2">
        <f>IFERROR(VLOOKUP($A4,[1]Intermediaire!$G$2:AF$99,26,FALSE),"")</f>
        <v>159</v>
      </c>
      <c r="Z4" s="2" t="str">
        <f>IFERROR(VLOOKUP($A4,[1]Intermediaire!$G$2:AG$99,27,FALSE),"")</f>
        <v>Mme Anne HIDALGO</v>
      </c>
      <c r="AA4" s="2">
        <f>IFERROR(VLOOKUP($A4,[1]Intermediaire!$G$2:AH$99,28,FALSE),"")</f>
        <v>13</v>
      </c>
      <c r="AB4" s="2" t="str">
        <f>IFERROR(VLOOKUP($A4,[1]Intermediaire!$G$2:AI$99,29,FALSE),"")</f>
        <v>M. Yannick JADOT</v>
      </c>
      <c r="AC4" s="2">
        <f>IFERROR(VLOOKUP($A4,[1]Intermediaire!$G$2:AJ$99,30,FALSE),"")</f>
        <v>51</v>
      </c>
      <c r="AD4" s="2" t="str">
        <f>IFERROR(VLOOKUP($A4,[1]Intermediaire!$G$2:AK$99,31,FALSE),"")</f>
        <v>Mme Valérie PÉCRESSE</v>
      </c>
      <c r="AE4" s="2">
        <f>IFERROR(VLOOKUP($A4,[1]Intermediaire!$G$2:AL$99,32,FALSE),"")</f>
        <v>43</v>
      </c>
      <c r="AF4" s="2" t="str">
        <f>IFERROR(VLOOKUP($A4,[1]Intermediaire!$G$2:AM$99,33,FALSE),"")</f>
        <v>M. Philippe POUTOU</v>
      </c>
      <c r="AG4" s="2">
        <f>IFERROR(VLOOKUP($A4,[1]Intermediaire!$G$2:AN$99,34,FALSE),"")</f>
        <v>4</v>
      </c>
      <c r="AH4" s="2" t="str">
        <f>IFERROR(VLOOKUP($A4,[1]Intermediaire!$G$2:AO$99,35,FALSE),"")</f>
        <v>M. Nicolas DUPONT-AIGNAN</v>
      </c>
      <c r="AI4" s="2">
        <f>IFERROR(VLOOKUP($A4,[1]Intermediaire!$G$2:AP$99,36,FALSE),"")</f>
        <v>16</v>
      </c>
    </row>
    <row r="5" spans="1:35" x14ac:dyDescent="0.3">
      <c r="A5" s="3">
        <v>104</v>
      </c>
      <c r="B5" s="3">
        <f>IFERROR(VLOOKUP($A5,[1]Intermediaire!$G$2:$H$99,2,FALSE), "")</f>
        <v>7</v>
      </c>
      <c r="C5" s="3">
        <f>IFERROR(VLOOKUP($A5,[1]Intermediaire!$G$2:I$99,3,FALSE), "")</f>
        <v>4</v>
      </c>
      <c r="D5" s="3" t="str">
        <f>IFERROR(VLOOKUP($A5,[1]Intermediaire!$G$2:J$99,4,FALSE),"")</f>
        <v>I</v>
      </c>
      <c r="E5" s="3">
        <f>IFERROR(VLOOKUP($A5,[1]Intermediaire!$G$2:K$99,5,FALSE),"")</f>
        <v>1085</v>
      </c>
      <c r="F5" s="3">
        <f>IFERROR(VLOOKUP($A5,[1]Intermediaire!$G$2:L$99,6,FALSE),"")</f>
        <v>309</v>
      </c>
      <c r="G5" s="3">
        <f>IFERROR(VLOOKUP($A5,[1]Intermediaire!$G$2:M$99,7,FALSE),"")</f>
        <v>776</v>
      </c>
      <c r="H5" s="3">
        <f>IFERROR(VLOOKUP($A5,[1]Intermediaire!$G$2:O$99,9,FALSE),"")</f>
        <v>15</v>
      </c>
      <c r="I5" s="3">
        <f>IFERROR(VLOOKUP($A5,[1]Intermediaire!$G$2:P$99,10,FALSE),"")</f>
        <v>2</v>
      </c>
      <c r="J5" s="3">
        <f>IFERROR(VLOOKUP($A5,[1]Intermediaire!$G$2:Q$99,11,FALSE),"")</f>
        <v>759</v>
      </c>
      <c r="K5" s="3">
        <f>IFERROR(VLOOKUP($A5,[1]Intermediaire!$G$2:R$99,12,FALSE),"")</f>
        <v>12</v>
      </c>
      <c r="L5" s="3" t="str">
        <f>IFERROR(VLOOKUP($A5,[1]Intermediaire!$G$2:S$99,13,FALSE),"")</f>
        <v xml:space="preserve"> Mme Nathalie ARTHAUD</v>
      </c>
      <c r="M5" s="3">
        <f>IFERROR(VLOOKUP($A5,[1]Intermediaire!$G$2:T$99,14,FALSE),"")</f>
        <v>1</v>
      </c>
      <c r="N5" s="3" t="str">
        <f>IFERROR(VLOOKUP($A5,[1]Intermediaire!$G$2:U$99,15,FALSE),"")</f>
        <v>M. Fabien ROUSSEL</v>
      </c>
      <c r="O5" s="3">
        <f>IFERROR(VLOOKUP($A5,[1]Intermediaire!$G$2:V$99,16,FALSE),"")</f>
        <v>9</v>
      </c>
      <c r="P5" s="3" t="str">
        <f>IFERROR(VLOOKUP($A5,[1]Intermediaire!$G$2:W$99,17,FALSE),"")</f>
        <v>M. Emmanuel MACRON</v>
      </c>
      <c r="Q5" s="3">
        <f>IFERROR(VLOOKUP($A5,[1]Intermediaire!$G$2:X$99,18,FALSE),"")</f>
        <v>154</v>
      </c>
      <c r="R5" s="3" t="str">
        <f>IFERROR(VLOOKUP($A5,[1]Intermediaire!$G$2:Y$99,19,FALSE),"")</f>
        <v>M. Jean LASSALLE</v>
      </c>
      <c r="S5" s="3">
        <f>IFERROR(VLOOKUP($A5,[1]Intermediaire!$G$2:Z$99,20,FALSE),"")</f>
        <v>16</v>
      </c>
      <c r="T5" s="3" t="str">
        <f>IFERROR(VLOOKUP($A5,[1]Intermediaire!$G$2:AA$99,21,FALSE),"")</f>
        <v>Mme Marine LE PEN</v>
      </c>
      <c r="U5" s="3">
        <f>IFERROR(VLOOKUP($A5,[1]Intermediaire!$G$2:AB$99,22,FALSE),"")</f>
        <v>183</v>
      </c>
      <c r="V5" s="3" t="str">
        <f>IFERROR(VLOOKUP($A5,[1]Intermediaire!$G$2:AC$99,23,FALSE),"")</f>
        <v>M. Éric ZEMMOUR</v>
      </c>
      <c r="W5" s="3">
        <f>IFERROR(VLOOKUP($A5,[1]Intermediaire!$G$2:AD$99,24,FALSE),"")</f>
        <v>51</v>
      </c>
      <c r="X5" s="3" t="str">
        <f>IFERROR(VLOOKUP($A5,[1]Intermediaire!$G$2:AE$99,25,FALSE),"")</f>
        <v>M. Jean-Luc MÉLENCHON</v>
      </c>
      <c r="Y5" s="3">
        <f>IFERROR(VLOOKUP($A5,[1]Intermediaire!$G$2:AF$99,26,FALSE),"")</f>
        <v>256</v>
      </c>
      <c r="Z5" s="3" t="str">
        <f>IFERROR(VLOOKUP($A5,[1]Intermediaire!$G$2:AG$99,27,FALSE),"")</f>
        <v>Mme Anne HIDALGO</v>
      </c>
      <c r="AA5" s="3">
        <f>IFERROR(VLOOKUP($A5,[1]Intermediaire!$G$2:AH$99,28,FALSE),"")</f>
        <v>14</v>
      </c>
      <c r="AB5" s="3" t="str">
        <f>IFERROR(VLOOKUP($A5,[1]Intermediaire!$G$2:AI$99,29,FALSE),"")</f>
        <v>M. Yannick JADOT</v>
      </c>
      <c r="AC5" s="3">
        <f>IFERROR(VLOOKUP($A5,[1]Intermediaire!$G$2:AJ$99,30,FALSE),"")</f>
        <v>34</v>
      </c>
      <c r="AD5" s="3" t="str">
        <f>IFERROR(VLOOKUP($A5,[1]Intermediaire!$G$2:AK$99,31,FALSE),"")</f>
        <v>Mme Valérie PÉCRESSE</v>
      </c>
      <c r="AE5" s="3">
        <f>IFERROR(VLOOKUP($A5,[1]Intermediaire!$G$2:AL$99,32,FALSE),"")</f>
        <v>32</v>
      </c>
      <c r="AF5" s="3" t="str">
        <f>IFERROR(VLOOKUP($A5,[1]Intermediaire!$G$2:AM$99,33,FALSE),"")</f>
        <v>M. Philippe POUTOU</v>
      </c>
      <c r="AG5" s="3">
        <f>IFERROR(VLOOKUP($A5,[1]Intermediaire!$G$2:AN$99,34,FALSE),"")</f>
        <v>1</v>
      </c>
      <c r="AH5" s="3" t="str">
        <f>IFERROR(VLOOKUP($A5,[1]Intermediaire!$G$2:AO$99,35,FALSE),"")</f>
        <v>M. Nicolas DUPONT-AIGNAN</v>
      </c>
      <c r="AI5" s="3">
        <f>IFERROR(VLOOKUP($A5,[1]Intermediaire!$G$2:AP$99,36,FALSE),"")</f>
        <v>8</v>
      </c>
    </row>
    <row r="6" spans="1:35" x14ac:dyDescent="0.3">
      <c r="A6" s="2">
        <v>105</v>
      </c>
      <c r="B6" s="2">
        <f>IFERROR(VLOOKUP($A6,[1]Intermediaire!$G$2:$H$99,2,FALSE), "")</f>
        <v>7</v>
      </c>
      <c r="C6" s="2">
        <f>IFERROR(VLOOKUP($A6,[1]Intermediaire!$G$2:I$99,3,FALSE), "")</f>
        <v>4</v>
      </c>
      <c r="D6" s="2" t="str">
        <f>IFERROR(VLOOKUP($A6,[1]Intermediaire!$G$2:J$99,4,FALSE),"")</f>
        <v>I</v>
      </c>
      <c r="E6" s="2">
        <f>IFERROR(VLOOKUP($A6,[1]Intermediaire!$G$2:K$99,5,FALSE),"")</f>
        <v>1180</v>
      </c>
      <c r="F6" s="2">
        <f>IFERROR(VLOOKUP($A6,[1]Intermediaire!$G$2:L$99,6,FALSE),"")</f>
        <v>225</v>
      </c>
      <c r="G6" s="2">
        <f>IFERROR(VLOOKUP($A6,[1]Intermediaire!$G$2:M$99,7,FALSE),"")</f>
        <v>955</v>
      </c>
      <c r="H6" s="2">
        <f>IFERROR(VLOOKUP($A6,[1]Intermediaire!$G$2:O$99,9,FALSE),"")</f>
        <v>14</v>
      </c>
      <c r="I6" s="2">
        <f>IFERROR(VLOOKUP($A6,[1]Intermediaire!$G$2:P$99,10,FALSE),"")</f>
        <v>3</v>
      </c>
      <c r="J6" s="2">
        <f>IFERROR(VLOOKUP($A6,[1]Intermediaire!$G$2:Q$99,11,FALSE),"")</f>
        <v>938</v>
      </c>
      <c r="K6" s="2">
        <f>IFERROR(VLOOKUP($A6,[1]Intermediaire!$G$2:R$99,12,FALSE),"")</f>
        <v>12</v>
      </c>
      <c r="L6" s="2" t="str">
        <f>IFERROR(VLOOKUP($A6,[1]Intermediaire!$G$2:S$99,13,FALSE),"")</f>
        <v xml:space="preserve"> Mme Nathalie ARTHAUD</v>
      </c>
      <c r="M6" s="2">
        <f>IFERROR(VLOOKUP($A6,[1]Intermediaire!$G$2:T$99,14,FALSE),"")</f>
        <v>3</v>
      </c>
      <c r="N6" s="2" t="str">
        <f>IFERROR(VLOOKUP($A6,[1]Intermediaire!$G$2:U$99,15,FALSE),"")</f>
        <v>M. Fabien ROUSSEL</v>
      </c>
      <c r="O6" s="2">
        <f>IFERROR(VLOOKUP($A6,[1]Intermediaire!$G$2:V$99,16,FALSE),"")</f>
        <v>23</v>
      </c>
      <c r="P6" s="2" t="str">
        <f>IFERROR(VLOOKUP($A6,[1]Intermediaire!$G$2:W$99,17,FALSE),"")</f>
        <v>M. Emmanuel MACRON</v>
      </c>
      <c r="Q6" s="2">
        <f>IFERROR(VLOOKUP($A6,[1]Intermediaire!$G$2:X$99,18,FALSE),"")</f>
        <v>271</v>
      </c>
      <c r="R6" s="2" t="str">
        <f>IFERROR(VLOOKUP($A6,[1]Intermediaire!$G$2:Y$99,19,FALSE),"")</f>
        <v>M. Jean LASSALLE</v>
      </c>
      <c r="S6" s="2">
        <f>IFERROR(VLOOKUP($A6,[1]Intermediaire!$G$2:Z$99,20,FALSE),"")</f>
        <v>24</v>
      </c>
      <c r="T6" s="2" t="str">
        <f>IFERROR(VLOOKUP($A6,[1]Intermediaire!$G$2:AA$99,21,FALSE),"")</f>
        <v>Mme Marine LE PEN</v>
      </c>
      <c r="U6" s="2">
        <f>IFERROR(VLOOKUP($A6,[1]Intermediaire!$G$2:AB$99,22,FALSE),"")</f>
        <v>168</v>
      </c>
      <c r="V6" s="2" t="str">
        <f>IFERROR(VLOOKUP($A6,[1]Intermediaire!$G$2:AC$99,23,FALSE),"")</f>
        <v>M. Éric ZEMMOUR</v>
      </c>
      <c r="W6" s="2">
        <f>IFERROR(VLOOKUP($A6,[1]Intermediaire!$G$2:AD$99,24,FALSE),"")</f>
        <v>81</v>
      </c>
      <c r="X6" s="2" t="str">
        <f>IFERROR(VLOOKUP($A6,[1]Intermediaire!$G$2:AE$99,25,FALSE),"")</f>
        <v>M. Jean-Luc MÉLENCHON</v>
      </c>
      <c r="Y6" s="2">
        <f>IFERROR(VLOOKUP($A6,[1]Intermediaire!$G$2:AF$99,26,FALSE),"")</f>
        <v>218</v>
      </c>
      <c r="Z6" s="2" t="str">
        <f>IFERROR(VLOOKUP($A6,[1]Intermediaire!$G$2:AG$99,27,FALSE),"")</f>
        <v>Mme Anne HIDALGO</v>
      </c>
      <c r="AA6" s="2">
        <f>IFERROR(VLOOKUP($A6,[1]Intermediaire!$G$2:AH$99,28,FALSE),"")</f>
        <v>20</v>
      </c>
      <c r="AB6" s="2" t="str">
        <f>IFERROR(VLOOKUP($A6,[1]Intermediaire!$G$2:AI$99,29,FALSE),"")</f>
        <v>M. Yannick JADOT</v>
      </c>
      <c r="AC6" s="2">
        <f>IFERROR(VLOOKUP($A6,[1]Intermediaire!$G$2:AJ$99,30,FALSE),"")</f>
        <v>70</v>
      </c>
      <c r="AD6" s="2" t="str">
        <f>IFERROR(VLOOKUP($A6,[1]Intermediaire!$G$2:AK$99,31,FALSE),"")</f>
        <v>Mme Valérie PÉCRESSE</v>
      </c>
      <c r="AE6" s="2">
        <f>IFERROR(VLOOKUP($A6,[1]Intermediaire!$G$2:AL$99,32,FALSE),"")</f>
        <v>42</v>
      </c>
      <c r="AF6" s="2" t="str">
        <f>IFERROR(VLOOKUP($A6,[1]Intermediaire!$G$2:AM$99,33,FALSE),"")</f>
        <v>M. Philippe POUTOU</v>
      </c>
      <c r="AG6" s="2">
        <f>IFERROR(VLOOKUP($A6,[1]Intermediaire!$G$2:AN$99,34,FALSE),"")</f>
        <v>2</v>
      </c>
      <c r="AH6" s="2" t="str">
        <f>IFERROR(VLOOKUP($A6,[1]Intermediaire!$G$2:AO$99,35,FALSE),"")</f>
        <v>M. Nicolas DUPONT-AIGNAN</v>
      </c>
      <c r="AI6" s="2">
        <f>IFERROR(VLOOKUP($A6,[1]Intermediaire!$G$2:AP$99,36,FALSE),"")</f>
        <v>16</v>
      </c>
    </row>
    <row r="7" spans="1:35" x14ac:dyDescent="0.3">
      <c r="A7" s="3">
        <v>106</v>
      </c>
      <c r="B7" s="3">
        <f>IFERROR(VLOOKUP($A7,[1]Intermediaire!$G$2:$H$99,2,FALSE), "")</f>
        <v>7</v>
      </c>
      <c r="C7" s="3">
        <f>IFERROR(VLOOKUP($A7,[1]Intermediaire!$G$2:I$99,3,FALSE), "")</f>
        <v>4</v>
      </c>
      <c r="D7" s="3" t="str">
        <f>IFERROR(VLOOKUP($A7,[1]Intermediaire!$G$2:J$99,4,FALSE),"")</f>
        <v>I</v>
      </c>
      <c r="E7" s="3">
        <f>IFERROR(VLOOKUP($A7,[1]Intermediaire!$G$2:K$99,5,FALSE),"")</f>
        <v>1094</v>
      </c>
      <c r="F7" s="3">
        <f>IFERROR(VLOOKUP($A7,[1]Intermediaire!$G$2:L$99,6,FALSE),"")</f>
        <v>242</v>
      </c>
      <c r="G7" s="3">
        <f>IFERROR(VLOOKUP($A7,[1]Intermediaire!$G$2:M$99,7,FALSE),"")</f>
        <v>852</v>
      </c>
      <c r="H7" s="3">
        <f>IFERROR(VLOOKUP($A7,[1]Intermediaire!$G$2:O$99,9,FALSE),"")</f>
        <v>14</v>
      </c>
      <c r="I7" s="3">
        <f>IFERROR(VLOOKUP($A7,[1]Intermediaire!$G$2:P$99,10,FALSE),"")</f>
        <v>6</v>
      </c>
      <c r="J7" s="3">
        <f>IFERROR(VLOOKUP($A7,[1]Intermediaire!$G$2:Q$99,11,FALSE),"")</f>
        <v>832</v>
      </c>
      <c r="K7" s="3">
        <f>IFERROR(VLOOKUP($A7,[1]Intermediaire!$G$2:R$99,12,FALSE),"")</f>
        <v>12</v>
      </c>
      <c r="L7" s="3" t="str">
        <f>IFERROR(VLOOKUP($A7,[1]Intermediaire!$G$2:S$99,13,FALSE),"")</f>
        <v xml:space="preserve"> Mme Nathalie ARTHAUD</v>
      </c>
      <c r="M7" s="3">
        <f>IFERROR(VLOOKUP($A7,[1]Intermediaire!$G$2:T$99,14,FALSE),"")</f>
        <v>4</v>
      </c>
      <c r="N7" s="3" t="str">
        <f>IFERROR(VLOOKUP($A7,[1]Intermediaire!$G$2:U$99,15,FALSE),"")</f>
        <v>M. Fabien ROUSSEL</v>
      </c>
      <c r="O7" s="3">
        <f>IFERROR(VLOOKUP($A7,[1]Intermediaire!$G$2:V$99,16,FALSE),"")</f>
        <v>24</v>
      </c>
      <c r="P7" s="3" t="str">
        <f>IFERROR(VLOOKUP($A7,[1]Intermediaire!$G$2:W$99,17,FALSE),"")</f>
        <v>M. Emmanuel MACRON</v>
      </c>
      <c r="Q7" s="3">
        <f>IFERROR(VLOOKUP($A7,[1]Intermediaire!$G$2:X$99,18,FALSE),"")</f>
        <v>219</v>
      </c>
      <c r="R7" s="3" t="str">
        <f>IFERROR(VLOOKUP($A7,[1]Intermediaire!$G$2:Y$99,19,FALSE),"")</f>
        <v>M. Jean LASSALLE</v>
      </c>
      <c r="S7" s="3">
        <f>IFERROR(VLOOKUP($A7,[1]Intermediaire!$G$2:Z$99,20,FALSE),"")</f>
        <v>18</v>
      </c>
      <c r="T7" s="3" t="str">
        <f>IFERROR(VLOOKUP($A7,[1]Intermediaire!$G$2:AA$99,21,FALSE),"")</f>
        <v>Mme Marine LE PEN</v>
      </c>
      <c r="U7" s="3">
        <f>IFERROR(VLOOKUP($A7,[1]Intermediaire!$G$2:AB$99,22,FALSE),"")</f>
        <v>151</v>
      </c>
      <c r="V7" s="3" t="str">
        <f>IFERROR(VLOOKUP($A7,[1]Intermediaire!$G$2:AC$99,23,FALSE),"")</f>
        <v>M. Éric ZEMMOUR</v>
      </c>
      <c r="W7" s="3">
        <f>IFERROR(VLOOKUP($A7,[1]Intermediaire!$G$2:AD$99,24,FALSE),"")</f>
        <v>57</v>
      </c>
      <c r="X7" s="3" t="str">
        <f>IFERROR(VLOOKUP($A7,[1]Intermediaire!$G$2:AE$99,25,FALSE),"")</f>
        <v>M. Jean-Luc MÉLENCHON</v>
      </c>
      <c r="Y7" s="3">
        <f>IFERROR(VLOOKUP($A7,[1]Intermediaire!$G$2:AF$99,26,FALSE),"")</f>
        <v>241</v>
      </c>
      <c r="Z7" s="3" t="str">
        <f>IFERROR(VLOOKUP($A7,[1]Intermediaire!$G$2:AG$99,27,FALSE),"")</f>
        <v>Mme Anne HIDALGO</v>
      </c>
      <c r="AA7" s="3">
        <f>IFERROR(VLOOKUP($A7,[1]Intermediaire!$G$2:AH$99,28,FALSE),"")</f>
        <v>14</v>
      </c>
      <c r="AB7" s="3" t="str">
        <f>IFERROR(VLOOKUP($A7,[1]Intermediaire!$G$2:AI$99,29,FALSE),"")</f>
        <v>M. Yannick JADOT</v>
      </c>
      <c r="AC7" s="3">
        <f>IFERROR(VLOOKUP($A7,[1]Intermediaire!$G$2:AJ$99,30,FALSE),"")</f>
        <v>58</v>
      </c>
      <c r="AD7" s="3" t="str">
        <f>IFERROR(VLOOKUP($A7,[1]Intermediaire!$G$2:AK$99,31,FALSE),"")</f>
        <v>Mme Valérie PÉCRESSE</v>
      </c>
      <c r="AE7" s="3">
        <f>IFERROR(VLOOKUP($A7,[1]Intermediaire!$G$2:AL$99,32,FALSE),"")</f>
        <v>32</v>
      </c>
      <c r="AF7" s="3" t="str">
        <f>IFERROR(VLOOKUP($A7,[1]Intermediaire!$G$2:AM$99,33,FALSE),"")</f>
        <v>M. Philippe POUTOU</v>
      </c>
      <c r="AG7" s="3">
        <f>IFERROR(VLOOKUP($A7,[1]Intermediaire!$G$2:AN$99,34,FALSE),"")</f>
        <v>3</v>
      </c>
      <c r="AH7" s="3" t="str">
        <f>IFERROR(VLOOKUP($A7,[1]Intermediaire!$G$2:AO$99,35,FALSE),"")</f>
        <v>M. Nicolas DUPONT-AIGNAN</v>
      </c>
      <c r="AI7" s="3">
        <f>IFERROR(VLOOKUP($A7,[1]Intermediaire!$G$2:AP$99,36,FALSE),"")</f>
        <v>11</v>
      </c>
    </row>
    <row r="8" spans="1:35" x14ac:dyDescent="0.3">
      <c r="A8" s="2">
        <v>107</v>
      </c>
      <c r="B8" s="2">
        <f>IFERROR(VLOOKUP($A8,[1]Intermediaire!$G$2:$H$99,2,FALSE), "")</f>
        <v>7</v>
      </c>
      <c r="C8" s="2">
        <f>IFERROR(VLOOKUP($A8,[1]Intermediaire!$G$2:I$99,3,FALSE), "")</f>
        <v>4</v>
      </c>
      <c r="D8" s="2" t="str">
        <f>IFERROR(VLOOKUP($A8,[1]Intermediaire!$G$2:J$99,4,FALSE),"")</f>
        <v>I</v>
      </c>
      <c r="E8" s="2">
        <f>IFERROR(VLOOKUP($A8,[1]Intermediaire!$G$2:K$99,5,FALSE),"")</f>
        <v>651</v>
      </c>
      <c r="F8" s="2">
        <f>IFERROR(VLOOKUP($A8,[1]Intermediaire!$G$2:L$99,6,FALSE),"")</f>
        <v>253</v>
      </c>
      <c r="G8" s="2">
        <f>IFERROR(VLOOKUP($A8,[1]Intermediaire!$G$2:M$99,7,FALSE),"")</f>
        <v>398</v>
      </c>
      <c r="H8" s="2">
        <f>IFERROR(VLOOKUP($A8,[1]Intermediaire!$G$2:O$99,9,FALSE),"")</f>
        <v>14</v>
      </c>
      <c r="I8" s="2">
        <f>IFERROR(VLOOKUP($A8,[1]Intermediaire!$G$2:P$99,10,FALSE),"")</f>
        <v>1</v>
      </c>
      <c r="J8" s="2">
        <f>IFERROR(VLOOKUP($A8,[1]Intermediaire!$G$2:Q$99,11,FALSE),"")</f>
        <v>383</v>
      </c>
      <c r="K8" s="2">
        <f>IFERROR(VLOOKUP($A8,[1]Intermediaire!$G$2:R$99,12,FALSE),"")</f>
        <v>12</v>
      </c>
      <c r="L8" s="2" t="str">
        <f>IFERROR(VLOOKUP($A8,[1]Intermediaire!$G$2:S$99,13,FALSE),"")</f>
        <v xml:space="preserve"> Mme Nathalie ARTHAUD</v>
      </c>
      <c r="M8" s="2">
        <f>IFERROR(VLOOKUP($A8,[1]Intermediaire!$G$2:T$99,14,FALSE),"")</f>
        <v>2</v>
      </c>
      <c r="N8" s="2" t="str">
        <f>IFERROR(VLOOKUP($A8,[1]Intermediaire!$G$2:U$99,15,FALSE),"")</f>
        <v>M. Fabien ROUSSEL</v>
      </c>
      <c r="O8" s="2">
        <f>IFERROR(VLOOKUP($A8,[1]Intermediaire!$G$2:V$99,16,FALSE),"")</f>
        <v>8</v>
      </c>
      <c r="P8" s="2" t="str">
        <f>IFERROR(VLOOKUP($A8,[1]Intermediaire!$G$2:W$99,17,FALSE),"")</f>
        <v>M. Emmanuel MACRON</v>
      </c>
      <c r="Q8" s="2">
        <f>IFERROR(VLOOKUP($A8,[1]Intermediaire!$G$2:X$99,18,FALSE),"")</f>
        <v>54</v>
      </c>
      <c r="R8" s="2" t="str">
        <f>IFERROR(VLOOKUP($A8,[1]Intermediaire!$G$2:Y$99,19,FALSE),"")</f>
        <v>M. Jean LASSALLE</v>
      </c>
      <c r="S8" s="2">
        <f>IFERROR(VLOOKUP($A8,[1]Intermediaire!$G$2:Z$99,20,FALSE),"")</f>
        <v>6</v>
      </c>
      <c r="T8" s="2" t="str">
        <f>IFERROR(VLOOKUP($A8,[1]Intermediaire!$G$2:AA$99,21,FALSE),"")</f>
        <v>Mme Marine LE PEN</v>
      </c>
      <c r="U8" s="2">
        <f>IFERROR(VLOOKUP($A8,[1]Intermediaire!$G$2:AB$99,22,FALSE),"")</f>
        <v>64</v>
      </c>
      <c r="V8" s="2" t="str">
        <f>IFERROR(VLOOKUP($A8,[1]Intermediaire!$G$2:AC$99,23,FALSE),"")</f>
        <v>M. Éric ZEMMOUR</v>
      </c>
      <c r="W8" s="2">
        <f>IFERROR(VLOOKUP($A8,[1]Intermediaire!$G$2:AD$99,24,FALSE),"")</f>
        <v>15</v>
      </c>
      <c r="X8" s="2" t="str">
        <f>IFERROR(VLOOKUP($A8,[1]Intermediaire!$G$2:AE$99,25,FALSE),"")</f>
        <v>M. Jean-Luc MÉLENCHON</v>
      </c>
      <c r="Y8" s="2">
        <f>IFERROR(VLOOKUP($A8,[1]Intermediaire!$G$2:AF$99,26,FALSE),"")</f>
        <v>198</v>
      </c>
      <c r="Z8" s="2" t="str">
        <f>IFERROR(VLOOKUP($A8,[1]Intermediaire!$G$2:AG$99,27,FALSE),"")</f>
        <v>Mme Anne HIDALGO</v>
      </c>
      <c r="AA8" s="2">
        <f>IFERROR(VLOOKUP($A8,[1]Intermediaire!$G$2:AH$99,28,FALSE),"")</f>
        <v>2</v>
      </c>
      <c r="AB8" s="2" t="str">
        <f>IFERROR(VLOOKUP($A8,[1]Intermediaire!$G$2:AI$99,29,FALSE),"")</f>
        <v>M. Yannick JADOT</v>
      </c>
      <c r="AC8" s="2">
        <f>IFERROR(VLOOKUP($A8,[1]Intermediaire!$G$2:AJ$99,30,FALSE),"")</f>
        <v>20</v>
      </c>
      <c r="AD8" s="2" t="str">
        <f>IFERROR(VLOOKUP($A8,[1]Intermediaire!$G$2:AK$99,31,FALSE),"")</f>
        <v>Mme Valérie PÉCRESSE</v>
      </c>
      <c r="AE8" s="2">
        <f>IFERROR(VLOOKUP($A8,[1]Intermediaire!$G$2:AL$99,32,FALSE),"")</f>
        <v>8</v>
      </c>
      <c r="AF8" s="2" t="str">
        <f>IFERROR(VLOOKUP($A8,[1]Intermediaire!$G$2:AM$99,33,FALSE),"")</f>
        <v>M. Philippe POUTOU</v>
      </c>
      <c r="AG8" s="2">
        <f>IFERROR(VLOOKUP($A8,[1]Intermediaire!$G$2:AN$99,34,FALSE),"")</f>
        <v>2</v>
      </c>
      <c r="AH8" s="2" t="str">
        <f>IFERROR(VLOOKUP($A8,[1]Intermediaire!$G$2:AO$99,35,FALSE),"")</f>
        <v>M. Nicolas DUPONT-AIGNAN</v>
      </c>
      <c r="AI8" s="2">
        <f>IFERROR(VLOOKUP($A8,[1]Intermediaire!$G$2:AP$99,36,FALSE),"")</f>
        <v>4</v>
      </c>
    </row>
    <row r="9" spans="1:35" x14ac:dyDescent="0.3">
      <c r="A9" s="3">
        <v>108</v>
      </c>
      <c r="B9" s="3">
        <f>IFERROR(VLOOKUP($A9,[1]Intermediaire!$G$2:$H$99,2,FALSE), "")</f>
        <v>7</v>
      </c>
      <c r="C9" s="3">
        <f>IFERROR(VLOOKUP($A9,[1]Intermediaire!$G$2:I$99,3,FALSE), "")</f>
        <v>4</v>
      </c>
      <c r="D9" s="3" t="str">
        <f>IFERROR(VLOOKUP($A9,[1]Intermediaire!$G$2:J$99,4,FALSE),"")</f>
        <v>I</v>
      </c>
      <c r="E9" s="3">
        <f>IFERROR(VLOOKUP($A9,[1]Intermediaire!$G$2:K$99,5,FALSE),"")</f>
        <v>767</v>
      </c>
      <c r="F9" s="3">
        <f>IFERROR(VLOOKUP($A9,[1]Intermediaire!$G$2:L$99,6,FALSE),"")</f>
        <v>290</v>
      </c>
      <c r="G9" s="3">
        <f>IFERROR(VLOOKUP($A9,[1]Intermediaire!$G$2:M$99,7,FALSE),"")</f>
        <v>477</v>
      </c>
      <c r="H9" s="3">
        <f>IFERROR(VLOOKUP($A9,[1]Intermediaire!$G$2:O$99,9,FALSE),"")</f>
        <v>1</v>
      </c>
      <c r="I9" s="3">
        <f>IFERROR(VLOOKUP($A9,[1]Intermediaire!$G$2:P$99,10,FALSE),"")</f>
        <v>6</v>
      </c>
      <c r="J9" s="3">
        <f>IFERROR(VLOOKUP($A9,[1]Intermediaire!$G$2:Q$99,11,FALSE),"")</f>
        <v>470</v>
      </c>
      <c r="K9" s="3">
        <f>IFERROR(VLOOKUP($A9,[1]Intermediaire!$G$2:R$99,12,FALSE),"")</f>
        <v>12</v>
      </c>
      <c r="L9" s="3" t="str">
        <f>IFERROR(VLOOKUP($A9,[1]Intermediaire!$G$2:S$99,13,FALSE),"")</f>
        <v xml:space="preserve"> Mme Nathalie ARTHAUD</v>
      </c>
      <c r="M9" s="3">
        <f>IFERROR(VLOOKUP($A9,[1]Intermediaire!$G$2:T$99,14,FALSE),"")</f>
        <v>1</v>
      </c>
      <c r="N9" s="3" t="str">
        <f>IFERROR(VLOOKUP($A9,[1]Intermediaire!$G$2:U$99,15,FALSE),"")</f>
        <v>M. Fabien ROUSSEL</v>
      </c>
      <c r="O9" s="3">
        <f>IFERROR(VLOOKUP($A9,[1]Intermediaire!$G$2:V$99,16,FALSE),"")</f>
        <v>6</v>
      </c>
      <c r="P9" s="3" t="str">
        <f>IFERROR(VLOOKUP($A9,[1]Intermediaire!$G$2:W$99,17,FALSE),"")</f>
        <v>M. Emmanuel MACRON</v>
      </c>
      <c r="Q9" s="3">
        <f>IFERROR(VLOOKUP($A9,[1]Intermediaire!$G$2:X$99,18,FALSE),"")</f>
        <v>60</v>
      </c>
      <c r="R9" s="3" t="str">
        <f>IFERROR(VLOOKUP($A9,[1]Intermediaire!$G$2:Y$99,19,FALSE),"")</f>
        <v>M. Jean LASSALLE</v>
      </c>
      <c r="S9" s="3">
        <f>IFERROR(VLOOKUP($A9,[1]Intermediaire!$G$2:Z$99,20,FALSE),"")</f>
        <v>1</v>
      </c>
      <c r="T9" s="3" t="str">
        <f>IFERROR(VLOOKUP($A9,[1]Intermediaire!$G$2:AA$99,21,FALSE),"")</f>
        <v>Mme Marine LE PEN</v>
      </c>
      <c r="U9" s="3">
        <f>IFERROR(VLOOKUP($A9,[1]Intermediaire!$G$2:AB$99,22,FALSE),"")</f>
        <v>60</v>
      </c>
      <c r="V9" s="3" t="str">
        <f>IFERROR(VLOOKUP($A9,[1]Intermediaire!$G$2:AC$99,23,FALSE),"")</f>
        <v>M. Éric ZEMMOUR</v>
      </c>
      <c r="W9" s="3">
        <f>IFERROR(VLOOKUP($A9,[1]Intermediaire!$G$2:AD$99,24,FALSE),"")</f>
        <v>10</v>
      </c>
      <c r="X9" s="3" t="str">
        <f>IFERROR(VLOOKUP($A9,[1]Intermediaire!$G$2:AE$99,25,FALSE),"")</f>
        <v>M. Jean-Luc MÉLENCHON</v>
      </c>
      <c r="Y9" s="3">
        <f>IFERROR(VLOOKUP($A9,[1]Intermediaire!$G$2:AF$99,26,FALSE),"")</f>
        <v>311</v>
      </c>
      <c r="Z9" s="3" t="str">
        <f>IFERROR(VLOOKUP($A9,[1]Intermediaire!$G$2:AG$99,27,FALSE),"")</f>
        <v>Mme Anne HIDALGO</v>
      </c>
      <c r="AA9" s="3">
        <f>IFERROR(VLOOKUP($A9,[1]Intermediaire!$G$2:AH$99,28,FALSE),"")</f>
        <v>13</v>
      </c>
      <c r="AB9" s="3" t="str">
        <f>IFERROR(VLOOKUP($A9,[1]Intermediaire!$G$2:AI$99,29,FALSE),"")</f>
        <v>M. Yannick JADOT</v>
      </c>
      <c r="AC9" s="3">
        <f>IFERROR(VLOOKUP($A9,[1]Intermediaire!$G$2:AJ$99,30,FALSE),"")</f>
        <v>3</v>
      </c>
      <c r="AD9" s="3" t="str">
        <f>IFERROR(VLOOKUP($A9,[1]Intermediaire!$G$2:AK$99,31,FALSE),"")</f>
        <v>Mme Valérie PÉCRESSE</v>
      </c>
      <c r="AE9" s="3">
        <f>IFERROR(VLOOKUP($A9,[1]Intermediaire!$G$2:AL$99,32,FALSE),"")</f>
        <v>4</v>
      </c>
      <c r="AF9" s="3" t="str">
        <f>IFERROR(VLOOKUP($A9,[1]Intermediaire!$G$2:AM$99,33,FALSE),"")</f>
        <v>M. Philippe POUTOU</v>
      </c>
      <c r="AG9" s="3">
        <f>IFERROR(VLOOKUP($A9,[1]Intermediaire!$G$2:AN$99,34,FALSE),"")</f>
        <v>1</v>
      </c>
      <c r="AH9" s="3" t="str">
        <f>IFERROR(VLOOKUP($A9,[1]Intermediaire!$G$2:AO$99,35,FALSE),"")</f>
        <v>M. Nicolas DUPONT-AIGNAN</v>
      </c>
      <c r="AI9" s="3">
        <f>IFERROR(VLOOKUP($A9,[1]Intermediaire!$G$2:AP$99,36,FALSE),"")</f>
        <v>0</v>
      </c>
    </row>
    <row r="10" spans="1:35" x14ac:dyDescent="0.3">
      <c r="A10" s="2">
        <v>109</v>
      </c>
      <c r="B10" s="2">
        <f>IFERROR(VLOOKUP($A10,[1]Intermediaire!$G$2:$H$99,2,FALSE), "")</f>
        <v>7</v>
      </c>
      <c r="C10" s="2">
        <f>IFERROR(VLOOKUP($A10,[1]Intermediaire!$G$2:I$99,3,FALSE), "")</f>
        <v>4</v>
      </c>
      <c r="D10" s="2" t="str">
        <f>IFERROR(VLOOKUP($A10,[1]Intermediaire!$G$2:J$99,4,FALSE),"")</f>
        <v>I</v>
      </c>
      <c r="E10" s="2">
        <f>IFERROR(VLOOKUP($A10,[1]Intermediaire!$G$2:K$99,5,FALSE),"")</f>
        <v>828</v>
      </c>
      <c r="F10" s="2">
        <f>IFERROR(VLOOKUP($A10,[1]Intermediaire!$G$2:L$99,6,FALSE),"")</f>
        <v>222</v>
      </c>
      <c r="G10" s="2">
        <f>IFERROR(VLOOKUP($A10,[1]Intermediaire!$G$2:M$99,7,FALSE),"")</f>
        <v>606</v>
      </c>
      <c r="H10" s="2">
        <f>IFERROR(VLOOKUP($A10,[1]Intermediaire!$G$2:O$99,9,FALSE),"")</f>
        <v>11</v>
      </c>
      <c r="I10" s="2">
        <f>IFERROR(VLOOKUP($A10,[1]Intermediaire!$G$2:P$99,10,FALSE),"")</f>
        <v>2</v>
      </c>
      <c r="J10" s="2">
        <f>IFERROR(VLOOKUP($A10,[1]Intermediaire!$G$2:Q$99,11,FALSE),"")</f>
        <v>593</v>
      </c>
      <c r="K10" s="2">
        <f>IFERROR(VLOOKUP($A10,[1]Intermediaire!$G$2:R$99,12,FALSE),"")</f>
        <v>12</v>
      </c>
      <c r="L10" s="2" t="str">
        <f>IFERROR(VLOOKUP($A10,[1]Intermediaire!$G$2:S$99,13,FALSE),"")</f>
        <v xml:space="preserve"> Mme Nathalie ARTHAUD</v>
      </c>
      <c r="M10" s="2">
        <f>IFERROR(VLOOKUP($A10,[1]Intermediaire!$G$2:T$99,14,FALSE),"")</f>
        <v>5</v>
      </c>
      <c r="N10" s="2" t="str">
        <f>IFERROR(VLOOKUP($A10,[1]Intermediaire!$G$2:U$99,15,FALSE),"")</f>
        <v>M. Fabien ROUSSEL</v>
      </c>
      <c r="O10" s="2">
        <f>IFERROR(VLOOKUP($A10,[1]Intermediaire!$G$2:V$99,16,FALSE),"")</f>
        <v>17</v>
      </c>
      <c r="P10" s="2" t="str">
        <f>IFERROR(VLOOKUP($A10,[1]Intermediaire!$G$2:W$99,17,FALSE),"")</f>
        <v>M. Emmanuel MACRON</v>
      </c>
      <c r="Q10" s="2">
        <f>IFERROR(VLOOKUP($A10,[1]Intermediaire!$G$2:X$99,18,FALSE),"")</f>
        <v>91</v>
      </c>
      <c r="R10" s="2" t="str">
        <f>IFERROR(VLOOKUP($A10,[1]Intermediaire!$G$2:Y$99,19,FALSE),"")</f>
        <v>M. Jean LASSALLE</v>
      </c>
      <c r="S10" s="2">
        <f>IFERROR(VLOOKUP($A10,[1]Intermediaire!$G$2:Z$99,20,FALSE),"")</f>
        <v>12</v>
      </c>
      <c r="T10" s="2" t="str">
        <f>IFERROR(VLOOKUP($A10,[1]Intermediaire!$G$2:AA$99,21,FALSE),"")</f>
        <v>Mme Marine LE PEN</v>
      </c>
      <c r="U10" s="2">
        <f>IFERROR(VLOOKUP($A10,[1]Intermediaire!$G$2:AB$99,22,FALSE),"")</f>
        <v>109</v>
      </c>
      <c r="V10" s="2" t="str">
        <f>IFERROR(VLOOKUP($A10,[1]Intermediaire!$G$2:AC$99,23,FALSE),"")</f>
        <v>M. Éric ZEMMOUR</v>
      </c>
      <c r="W10" s="2">
        <f>IFERROR(VLOOKUP($A10,[1]Intermediaire!$G$2:AD$99,24,FALSE),"")</f>
        <v>21</v>
      </c>
      <c r="X10" s="2" t="str">
        <f>IFERROR(VLOOKUP($A10,[1]Intermediaire!$G$2:AE$99,25,FALSE),"")</f>
        <v>M. Jean-Luc MÉLENCHON</v>
      </c>
      <c r="Y10" s="2">
        <f>IFERROR(VLOOKUP($A10,[1]Intermediaire!$G$2:AF$99,26,FALSE),"")</f>
        <v>275</v>
      </c>
      <c r="Z10" s="2" t="str">
        <f>IFERROR(VLOOKUP($A10,[1]Intermediaire!$G$2:AG$99,27,FALSE),"")</f>
        <v>Mme Anne HIDALGO</v>
      </c>
      <c r="AA10" s="2">
        <f>IFERROR(VLOOKUP($A10,[1]Intermediaire!$G$2:AH$99,28,FALSE),"")</f>
        <v>3</v>
      </c>
      <c r="AB10" s="2" t="str">
        <f>IFERROR(VLOOKUP($A10,[1]Intermediaire!$G$2:AI$99,29,FALSE),"")</f>
        <v>M. Yannick JADOT</v>
      </c>
      <c r="AC10" s="2">
        <f>IFERROR(VLOOKUP($A10,[1]Intermediaire!$G$2:AJ$99,30,FALSE),"")</f>
        <v>28</v>
      </c>
      <c r="AD10" s="2" t="str">
        <f>IFERROR(VLOOKUP($A10,[1]Intermediaire!$G$2:AK$99,31,FALSE),"")</f>
        <v>Mme Valérie PÉCRESSE</v>
      </c>
      <c r="AE10" s="2">
        <f>IFERROR(VLOOKUP($A10,[1]Intermediaire!$G$2:AL$99,32,FALSE),"")</f>
        <v>18</v>
      </c>
      <c r="AF10" s="2" t="str">
        <f>IFERROR(VLOOKUP($A10,[1]Intermediaire!$G$2:AM$99,33,FALSE),"")</f>
        <v>M. Philippe POUTOU</v>
      </c>
      <c r="AG10" s="2">
        <f>IFERROR(VLOOKUP($A10,[1]Intermediaire!$G$2:AN$99,34,FALSE),"")</f>
        <v>8</v>
      </c>
      <c r="AH10" s="2" t="str">
        <f>IFERROR(VLOOKUP($A10,[1]Intermediaire!$G$2:AO$99,35,FALSE),"")</f>
        <v>M. Nicolas DUPONT-AIGNAN</v>
      </c>
      <c r="AI10" s="2">
        <f>IFERROR(VLOOKUP($A10,[1]Intermediaire!$G$2:AP$99,36,FALSE),"")</f>
        <v>6</v>
      </c>
    </row>
    <row r="11" spans="1:35" x14ac:dyDescent="0.3">
      <c r="A11" s="3">
        <v>110</v>
      </c>
      <c r="B11" s="3">
        <f>IFERROR(VLOOKUP($A11,[1]Intermediaire!$G$2:$H$99,2,FALSE), "")</f>
        <v>7</v>
      </c>
      <c r="C11" s="3">
        <f>IFERROR(VLOOKUP($A11,[1]Intermediaire!$G$2:I$99,3,FALSE), "")</f>
        <v>4</v>
      </c>
      <c r="D11" s="3" t="str">
        <f>IFERROR(VLOOKUP($A11,[1]Intermediaire!$G$2:J$99,4,FALSE),"")</f>
        <v>I</v>
      </c>
      <c r="E11" s="3">
        <f>IFERROR(VLOOKUP($A11,[1]Intermediaire!$G$2:K$99,5,FALSE),"")</f>
        <v>739</v>
      </c>
      <c r="F11" s="3">
        <f>IFERROR(VLOOKUP($A11,[1]Intermediaire!$G$2:L$99,6,FALSE),"")</f>
        <v>153</v>
      </c>
      <c r="G11" s="3">
        <f>IFERROR(VLOOKUP($A11,[1]Intermediaire!$G$2:M$99,7,FALSE),"")</f>
        <v>586</v>
      </c>
      <c r="H11" s="3">
        <f>IFERROR(VLOOKUP($A11,[1]Intermediaire!$G$2:O$99,9,FALSE),"")</f>
        <v>6</v>
      </c>
      <c r="I11" s="3">
        <f>IFERROR(VLOOKUP($A11,[1]Intermediaire!$G$2:P$99,10,FALSE),"")</f>
        <v>5</v>
      </c>
      <c r="J11" s="3">
        <f>IFERROR(VLOOKUP($A11,[1]Intermediaire!$G$2:Q$99,11,FALSE),"")</f>
        <v>575</v>
      </c>
      <c r="K11" s="3">
        <f>IFERROR(VLOOKUP($A11,[1]Intermediaire!$G$2:R$99,12,FALSE),"")</f>
        <v>12</v>
      </c>
      <c r="L11" s="3" t="str">
        <f>IFERROR(VLOOKUP($A11,[1]Intermediaire!$G$2:S$99,13,FALSE),"")</f>
        <v xml:space="preserve"> Mme Nathalie ARTHAUD</v>
      </c>
      <c r="M11" s="3">
        <f>IFERROR(VLOOKUP($A11,[1]Intermediaire!$G$2:T$99,14,FALSE),"")</f>
        <v>5</v>
      </c>
      <c r="N11" s="3" t="str">
        <f>IFERROR(VLOOKUP($A11,[1]Intermediaire!$G$2:U$99,15,FALSE),"")</f>
        <v>M. Fabien ROUSSEL</v>
      </c>
      <c r="O11" s="3">
        <f>IFERROR(VLOOKUP($A11,[1]Intermediaire!$G$2:V$99,16,FALSE),"")</f>
        <v>17</v>
      </c>
      <c r="P11" s="3" t="str">
        <f>IFERROR(VLOOKUP($A11,[1]Intermediaire!$G$2:W$99,17,FALSE),"")</f>
        <v>M. Emmanuel MACRON</v>
      </c>
      <c r="Q11" s="3">
        <f>IFERROR(VLOOKUP($A11,[1]Intermediaire!$G$2:X$99,18,FALSE),"")</f>
        <v>128</v>
      </c>
      <c r="R11" s="3" t="str">
        <f>IFERROR(VLOOKUP($A11,[1]Intermediaire!$G$2:Y$99,19,FALSE),"")</f>
        <v>M. Jean LASSALLE</v>
      </c>
      <c r="S11" s="3">
        <f>IFERROR(VLOOKUP($A11,[1]Intermediaire!$G$2:Z$99,20,FALSE),"")</f>
        <v>11</v>
      </c>
      <c r="T11" s="3" t="str">
        <f>IFERROR(VLOOKUP($A11,[1]Intermediaire!$G$2:AA$99,21,FALSE),"")</f>
        <v>Mme Marine LE PEN</v>
      </c>
      <c r="U11" s="3">
        <f>IFERROR(VLOOKUP($A11,[1]Intermediaire!$G$2:AB$99,22,FALSE),"")</f>
        <v>76</v>
      </c>
      <c r="V11" s="3" t="str">
        <f>IFERROR(VLOOKUP($A11,[1]Intermediaire!$G$2:AC$99,23,FALSE),"")</f>
        <v>M. Éric ZEMMOUR</v>
      </c>
      <c r="W11" s="3">
        <f>IFERROR(VLOOKUP($A11,[1]Intermediaire!$G$2:AD$99,24,FALSE),"")</f>
        <v>34</v>
      </c>
      <c r="X11" s="3" t="str">
        <f>IFERROR(VLOOKUP($A11,[1]Intermediaire!$G$2:AE$99,25,FALSE),"")</f>
        <v>M. Jean-Luc MÉLENCHON</v>
      </c>
      <c r="Y11" s="3">
        <f>IFERROR(VLOOKUP($A11,[1]Intermediaire!$G$2:AF$99,26,FALSE),"")</f>
        <v>192</v>
      </c>
      <c r="Z11" s="3" t="str">
        <f>IFERROR(VLOOKUP($A11,[1]Intermediaire!$G$2:AG$99,27,FALSE),"")</f>
        <v>Mme Anne HIDALGO</v>
      </c>
      <c r="AA11" s="3">
        <f>IFERROR(VLOOKUP($A11,[1]Intermediaire!$G$2:AH$99,28,FALSE),"")</f>
        <v>19</v>
      </c>
      <c r="AB11" s="3" t="str">
        <f>IFERROR(VLOOKUP($A11,[1]Intermediaire!$G$2:AI$99,29,FALSE),"")</f>
        <v>M. Yannick JADOT</v>
      </c>
      <c r="AC11" s="3">
        <f>IFERROR(VLOOKUP($A11,[1]Intermediaire!$G$2:AJ$99,30,FALSE),"")</f>
        <v>61</v>
      </c>
      <c r="AD11" s="3" t="str">
        <f>IFERROR(VLOOKUP($A11,[1]Intermediaire!$G$2:AK$99,31,FALSE),"")</f>
        <v>Mme Valérie PÉCRESSE</v>
      </c>
      <c r="AE11" s="3">
        <f>IFERROR(VLOOKUP($A11,[1]Intermediaire!$G$2:AL$99,32,FALSE),"")</f>
        <v>19</v>
      </c>
      <c r="AF11" s="3" t="str">
        <f>IFERROR(VLOOKUP($A11,[1]Intermediaire!$G$2:AM$99,33,FALSE),"")</f>
        <v>M. Philippe POUTOU</v>
      </c>
      <c r="AG11" s="3">
        <f>IFERROR(VLOOKUP($A11,[1]Intermediaire!$G$2:AN$99,34,FALSE),"")</f>
        <v>4</v>
      </c>
      <c r="AH11" s="3" t="str">
        <f>IFERROR(VLOOKUP($A11,[1]Intermediaire!$G$2:AO$99,35,FALSE),"")</f>
        <v>M. Nicolas DUPONT-AIGNAN</v>
      </c>
      <c r="AI11" s="3">
        <f>IFERROR(VLOOKUP($A11,[1]Intermediaire!$G$2:AP$99,36,FALSE),"")</f>
        <v>9</v>
      </c>
    </row>
    <row r="12" spans="1:35" x14ac:dyDescent="0.3">
      <c r="A12" s="2">
        <v>111</v>
      </c>
      <c r="B12" s="2">
        <f>IFERROR(VLOOKUP($A12,[1]Intermediaire!$G$2:$H$99,2,FALSE), "")</f>
        <v>7</v>
      </c>
      <c r="C12" s="2">
        <f>IFERROR(VLOOKUP($A12,[1]Intermediaire!$G$2:I$99,3,FALSE), "")</f>
        <v>4</v>
      </c>
      <c r="D12" s="2" t="str">
        <f>IFERROR(VLOOKUP($A12,[1]Intermediaire!$G$2:J$99,4,FALSE),"")</f>
        <v>I</v>
      </c>
      <c r="E12" s="2">
        <f>IFERROR(VLOOKUP($A12,[1]Intermediaire!$G$2:K$99,5,FALSE),"")</f>
        <v>829</v>
      </c>
      <c r="F12" s="2">
        <f>IFERROR(VLOOKUP($A12,[1]Intermediaire!$G$2:L$99,6,FALSE),"")</f>
        <v>275</v>
      </c>
      <c r="G12" s="2">
        <f>IFERROR(VLOOKUP($A12,[1]Intermediaire!$G$2:M$99,7,FALSE),"")</f>
        <v>554</v>
      </c>
      <c r="H12" s="2">
        <f>IFERROR(VLOOKUP($A12,[1]Intermediaire!$G$2:O$99,9,FALSE),"")</f>
        <v>8</v>
      </c>
      <c r="I12" s="2">
        <f>IFERROR(VLOOKUP($A12,[1]Intermediaire!$G$2:P$99,10,FALSE),"")</f>
        <v>5</v>
      </c>
      <c r="J12" s="2">
        <f>IFERROR(VLOOKUP($A12,[1]Intermediaire!$G$2:Q$99,11,FALSE),"")</f>
        <v>541</v>
      </c>
      <c r="K12" s="2">
        <f>IFERROR(VLOOKUP($A12,[1]Intermediaire!$G$2:R$99,12,FALSE),"")</f>
        <v>12</v>
      </c>
      <c r="L12" s="2" t="str">
        <f>IFERROR(VLOOKUP($A12,[1]Intermediaire!$G$2:S$99,13,FALSE),"")</f>
        <v xml:space="preserve"> Mme Nathalie ARTHAUD</v>
      </c>
      <c r="M12" s="2">
        <f>IFERROR(VLOOKUP($A12,[1]Intermediaire!$G$2:T$99,14,FALSE),"")</f>
        <v>4</v>
      </c>
      <c r="N12" s="2" t="str">
        <f>IFERROR(VLOOKUP($A12,[1]Intermediaire!$G$2:U$99,15,FALSE),"")</f>
        <v>M. Fabien ROUSSEL</v>
      </c>
      <c r="O12" s="2">
        <f>IFERROR(VLOOKUP($A12,[1]Intermediaire!$G$2:V$99,16,FALSE),"")</f>
        <v>16</v>
      </c>
      <c r="P12" s="2" t="str">
        <f>IFERROR(VLOOKUP($A12,[1]Intermediaire!$G$2:W$99,17,FALSE),"")</f>
        <v>M. Emmanuel MACRON</v>
      </c>
      <c r="Q12" s="2">
        <f>IFERROR(VLOOKUP($A12,[1]Intermediaire!$G$2:X$99,18,FALSE),"")</f>
        <v>109</v>
      </c>
      <c r="R12" s="2" t="str">
        <f>IFERROR(VLOOKUP($A12,[1]Intermediaire!$G$2:Y$99,19,FALSE),"")</f>
        <v>M. Jean LASSALLE</v>
      </c>
      <c r="S12" s="2">
        <f>IFERROR(VLOOKUP($A12,[1]Intermediaire!$G$2:Z$99,20,FALSE),"")</f>
        <v>14</v>
      </c>
      <c r="T12" s="2" t="str">
        <f>IFERROR(VLOOKUP($A12,[1]Intermediaire!$G$2:AA$99,21,FALSE),"")</f>
        <v>Mme Marine LE PEN</v>
      </c>
      <c r="U12" s="2">
        <f>IFERROR(VLOOKUP($A12,[1]Intermediaire!$G$2:AB$99,22,FALSE),"")</f>
        <v>93</v>
      </c>
      <c r="V12" s="2" t="str">
        <f>IFERROR(VLOOKUP($A12,[1]Intermediaire!$G$2:AC$99,23,FALSE),"")</f>
        <v>M. Éric ZEMMOUR</v>
      </c>
      <c r="W12" s="2">
        <f>IFERROR(VLOOKUP($A12,[1]Intermediaire!$G$2:AD$99,24,FALSE),"")</f>
        <v>23</v>
      </c>
      <c r="X12" s="2" t="str">
        <f>IFERROR(VLOOKUP($A12,[1]Intermediaire!$G$2:AE$99,25,FALSE),"")</f>
        <v>M. Jean-Luc MÉLENCHON</v>
      </c>
      <c r="Y12" s="2">
        <f>IFERROR(VLOOKUP($A12,[1]Intermediaire!$G$2:AF$99,26,FALSE),"")</f>
        <v>237</v>
      </c>
      <c r="Z12" s="2" t="str">
        <f>IFERROR(VLOOKUP($A12,[1]Intermediaire!$G$2:AG$99,27,FALSE),"")</f>
        <v>Mme Anne HIDALGO</v>
      </c>
      <c r="AA12" s="2">
        <f>IFERROR(VLOOKUP($A12,[1]Intermediaire!$G$2:AH$99,28,FALSE),"")</f>
        <v>9</v>
      </c>
      <c r="AB12" s="2" t="str">
        <f>IFERROR(VLOOKUP($A12,[1]Intermediaire!$G$2:AI$99,29,FALSE),"")</f>
        <v>M. Yannick JADOT</v>
      </c>
      <c r="AC12" s="2">
        <f>IFERROR(VLOOKUP($A12,[1]Intermediaire!$G$2:AJ$99,30,FALSE),"")</f>
        <v>16</v>
      </c>
      <c r="AD12" s="2" t="str">
        <f>IFERROR(VLOOKUP($A12,[1]Intermediaire!$G$2:AK$99,31,FALSE),"")</f>
        <v>Mme Valérie PÉCRESSE</v>
      </c>
      <c r="AE12" s="2">
        <f>IFERROR(VLOOKUP($A12,[1]Intermediaire!$G$2:AL$99,32,FALSE),"")</f>
        <v>11</v>
      </c>
      <c r="AF12" s="2" t="str">
        <f>IFERROR(VLOOKUP($A12,[1]Intermediaire!$G$2:AM$99,33,FALSE),"")</f>
        <v>M. Philippe POUTOU</v>
      </c>
      <c r="AG12" s="2">
        <f>IFERROR(VLOOKUP($A12,[1]Intermediaire!$G$2:AN$99,34,FALSE),"")</f>
        <v>0</v>
      </c>
      <c r="AH12" s="2" t="str">
        <f>IFERROR(VLOOKUP($A12,[1]Intermediaire!$G$2:AO$99,35,FALSE),"")</f>
        <v>M. Nicolas DUPONT-AIGNAN</v>
      </c>
      <c r="AI12" s="2">
        <f>IFERROR(VLOOKUP($A12,[1]Intermediaire!$G$2:AP$99,36,FALSE),"")</f>
        <v>9</v>
      </c>
    </row>
    <row r="13" spans="1:35" x14ac:dyDescent="0.3">
      <c r="A13" s="3">
        <v>112</v>
      </c>
      <c r="B13" s="3">
        <f>IFERROR(VLOOKUP($A13,[1]Intermediaire!$G$2:$H$99,2,FALSE), "")</f>
        <v>7</v>
      </c>
      <c r="C13" s="3">
        <f>IFERROR(VLOOKUP($A13,[1]Intermediaire!$G$2:I$99,3,FALSE), "")</f>
        <v>4</v>
      </c>
      <c r="D13" s="3" t="str">
        <f>IFERROR(VLOOKUP($A13,[1]Intermediaire!$G$2:J$99,4,FALSE),"")</f>
        <v>I</v>
      </c>
      <c r="E13" s="3">
        <f>IFERROR(VLOOKUP($A13,[1]Intermediaire!$G$2:K$99,5,FALSE),"")</f>
        <v>735</v>
      </c>
      <c r="F13" s="3">
        <f>IFERROR(VLOOKUP($A13,[1]Intermediaire!$G$2:L$99,6,FALSE),"")</f>
        <v>253</v>
      </c>
      <c r="G13" s="3">
        <f>IFERROR(VLOOKUP($A13,[1]Intermediaire!$G$2:M$99,7,FALSE),"")</f>
        <v>482</v>
      </c>
      <c r="H13" s="3">
        <f>IFERROR(VLOOKUP($A13,[1]Intermediaire!$G$2:O$99,9,FALSE),"")</f>
        <v>7</v>
      </c>
      <c r="I13" s="3">
        <f>IFERROR(VLOOKUP($A13,[1]Intermediaire!$G$2:P$99,10,FALSE),"")</f>
        <v>5</v>
      </c>
      <c r="J13" s="3">
        <f>IFERROR(VLOOKUP($A13,[1]Intermediaire!$G$2:Q$99,11,FALSE),"")</f>
        <v>470</v>
      </c>
      <c r="K13" s="3">
        <f>IFERROR(VLOOKUP($A13,[1]Intermediaire!$G$2:R$99,12,FALSE),"")</f>
        <v>12</v>
      </c>
      <c r="L13" s="3" t="str">
        <f>IFERROR(VLOOKUP($A13,[1]Intermediaire!$G$2:S$99,13,FALSE),"")</f>
        <v xml:space="preserve"> Mme Nathalie ARTHAUD</v>
      </c>
      <c r="M13" s="3">
        <f>IFERROR(VLOOKUP($A13,[1]Intermediaire!$G$2:T$99,14,FALSE),"")</f>
        <v>2</v>
      </c>
      <c r="N13" s="3" t="str">
        <f>IFERROR(VLOOKUP($A13,[1]Intermediaire!$G$2:U$99,15,FALSE),"")</f>
        <v>M. Fabien ROUSSEL</v>
      </c>
      <c r="O13" s="3">
        <f>IFERROR(VLOOKUP($A13,[1]Intermediaire!$G$2:V$99,16,FALSE),"")</f>
        <v>9</v>
      </c>
      <c r="P13" s="3" t="str">
        <f>IFERROR(VLOOKUP($A13,[1]Intermediaire!$G$2:W$99,17,FALSE),"")</f>
        <v>M. Emmanuel MACRON</v>
      </c>
      <c r="Q13" s="3">
        <f>IFERROR(VLOOKUP($A13,[1]Intermediaire!$G$2:X$99,18,FALSE),"")</f>
        <v>62</v>
      </c>
      <c r="R13" s="3" t="str">
        <f>IFERROR(VLOOKUP($A13,[1]Intermediaire!$G$2:Y$99,19,FALSE),"")</f>
        <v>M. Jean LASSALLE</v>
      </c>
      <c r="S13" s="3">
        <f>IFERROR(VLOOKUP($A13,[1]Intermediaire!$G$2:Z$99,20,FALSE),"")</f>
        <v>3</v>
      </c>
      <c r="T13" s="3" t="str">
        <f>IFERROR(VLOOKUP($A13,[1]Intermediaire!$G$2:AA$99,21,FALSE),"")</f>
        <v>Mme Marine LE PEN</v>
      </c>
      <c r="U13" s="3">
        <f>IFERROR(VLOOKUP($A13,[1]Intermediaire!$G$2:AB$99,22,FALSE),"")</f>
        <v>71</v>
      </c>
      <c r="V13" s="3" t="str">
        <f>IFERROR(VLOOKUP($A13,[1]Intermediaire!$G$2:AC$99,23,FALSE),"")</f>
        <v>M. Éric ZEMMOUR</v>
      </c>
      <c r="W13" s="3">
        <f>IFERROR(VLOOKUP($A13,[1]Intermediaire!$G$2:AD$99,24,FALSE),"")</f>
        <v>25</v>
      </c>
      <c r="X13" s="3" t="str">
        <f>IFERROR(VLOOKUP($A13,[1]Intermediaire!$G$2:AE$99,25,FALSE),"")</f>
        <v>M. Jean-Luc MÉLENCHON</v>
      </c>
      <c r="Y13" s="3">
        <f>IFERROR(VLOOKUP($A13,[1]Intermediaire!$G$2:AF$99,26,FALSE),"")</f>
        <v>249</v>
      </c>
      <c r="Z13" s="3" t="str">
        <f>IFERROR(VLOOKUP($A13,[1]Intermediaire!$G$2:AG$99,27,FALSE),"")</f>
        <v>Mme Anne HIDALGO</v>
      </c>
      <c r="AA13" s="3">
        <f>IFERROR(VLOOKUP($A13,[1]Intermediaire!$G$2:AH$99,28,FALSE),"")</f>
        <v>11</v>
      </c>
      <c r="AB13" s="3" t="str">
        <f>IFERROR(VLOOKUP($A13,[1]Intermediaire!$G$2:AI$99,29,FALSE),"")</f>
        <v>M. Yannick JADOT</v>
      </c>
      <c r="AC13" s="3">
        <f>IFERROR(VLOOKUP($A13,[1]Intermediaire!$G$2:AJ$99,30,FALSE),"")</f>
        <v>17</v>
      </c>
      <c r="AD13" s="3" t="str">
        <f>IFERROR(VLOOKUP($A13,[1]Intermediaire!$G$2:AK$99,31,FALSE),"")</f>
        <v>Mme Valérie PÉCRESSE</v>
      </c>
      <c r="AE13" s="3">
        <f>IFERROR(VLOOKUP($A13,[1]Intermediaire!$G$2:AL$99,32,FALSE),"")</f>
        <v>10</v>
      </c>
      <c r="AF13" s="3" t="str">
        <f>IFERROR(VLOOKUP($A13,[1]Intermediaire!$G$2:AM$99,33,FALSE),"")</f>
        <v>M. Philippe POUTOU</v>
      </c>
      <c r="AG13" s="3">
        <f>IFERROR(VLOOKUP($A13,[1]Intermediaire!$G$2:AN$99,34,FALSE),"")</f>
        <v>4</v>
      </c>
      <c r="AH13" s="3" t="str">
        <f>IFERROR(VLOOKUP($A13,[1]Intermediaire!$G$2:AO$99,35,FALSE),"")</f>
        <v>M. Nicolas DUPONT-AIGNAN</v>
      </c>
      <c r="AI13" s="3">
        <f>IFERROR(VLOOKUP($A13,[1]Intermediaire!$G$2:AP$99,36,FALSE),"")</f>
        <v>7</v>
      </c>
    </row>
    <row r="14" spans="1:35" x14ac:dyDescent="0.3">
      <c r="A14" s="2">
        <v>113</v>
      </c>
      <c r="B14" s="2">
        <f>IFERROR(VLOOKUP($A14,[1]Intermediaire!$G$2:$H$99,2,FALSE), "")</f>
        <v>7</v>
      </c>
      <c r="C14" s="2">
        <f>IFERROR(VLOOKUP($A14,[1]Intermediaire!$G$2:I$99,3,FALSE), "")</f>
        <v>4</v>
      </c>
      <c r="D14" s="2" t="str">
        <f>IFERROR(VLOOKUP($A14,[1]Intermediaire!$G$2:J$99,4,FALSE),"")</f>
        <v>I</v>
      </c>
      <c r="E14" s="2">
        <f>IFERROR(VLOOKUP($A14,[1]Intermediaire!$G$2:K$99,5,FALSE),"")</f>
        <v>994</v>
      </c>
      <c r="F14" s="2">
        <f>IFERROR(VLOOKUP($A14,[1]Intermediaire!$G$2:L$99,6,FALSE),"")</f>
        <v>232</v>
      </c>
      <c r="G14" s="2">
        <f>IFERROR(VLOOKUP($A14,[1]Intermediaire!$G$2:M$99,7,FALSE),"")</f>
        <v>762</v>
      </c>
      <c r="H14" s="2">
        <f>IFERROR(VLOOKUP($A14,[1]Intermediaire!$G$2:O$99,9,FALSE),"")</f>
        <v>13</v>
      </c>
      <c r="I14" s="2">
        <f>IFERROR(VLOOKUP($A14,[1]Intermediaire!$G$2:P$99,10,FALSE),"")</f>
        <v>2</v>
      </c>
      <c r="J14" s="2">
        <f>IFERROR(VLOOKUP($A14,[1]Intermediaire!$G$2:Q$99,11,FALSE),"")</f>
        <v>747</v>
      </c>
      <c r="K14" s="2">
        <f>IFERROR(VLOOKUP($A14,[1]Intermediaire!$G$2:R$99,12,FALSE),"")</f>
        <v>12</v>
      </c>
      <c r="L14" s="2" t="str">
        <f>IFERROR(VLOOKUP($A14,[1]Intermediaire!$G$2:S$99,13,FALSE),"")</f>
        <v xml:space="preserve"> Mme Nathalie ARTHAUD</v>
      </c>
      <c r="M14" s="2">
        <f>IFERROR(VLOOKUP($A14,[1]Intermediaire!$G$2:T$99,14,FALSE),"")</f>
        <v>2</v>
      </c>
      <c r="N14" s="2" t="str">
        <f>IFERROR(VLOOKUP($A14,[1]Intermediaire!$G$2:U$99,15,FALSE),"")</f>
        <v>M. Fabien ROUSSEL</v>
      </c>
      <c r="O14" s="2">
        <f>IFERROR(VLOOKUP($A14,[1]Intermediaire!$G$2:V$99,16,FALSE),"")</f>
        <v>21</v>
      </c>
      <c r="P14" s="2" t="str">
        <f>IFERROR(VLOOKUP($A14,[1]Intermediaire!$G$2:W$99,17,FALSE),"")</f>
        <v>M. Emmanuel MACRON</v>
      </c>
      <c r="Q14" s="2">
        <f>IFERROR(VLOOKUP($A14,[1]Intermediaire!$G$2:X$99,18,FALSE),"")</f>
        <v>174</v>
      </c>
      <c r="R14" s="2" t="str">
        <f>IFERROR(VLOOKUP($A14,[1]Intermediaire!$G$2:Y$99,19,FALSE),"")</f>
        <v>M. Jean LASSALLE</v>
      </c>
      <c r="S14" s="2">
        <f>IFERROR(VLOOKUP($A14,[1]Intermediaire!$G$2:Z$99,20,FALSE),"")</f>
        <v>9</v>
      </c>
      <c r="T14" s="2" t="str">
        <f>IFERROR(VLOOKUP($A14,[1]Intermediaire!$G$2:AA$99,21,FALSE),"")</f>
        <v>Mme Marine LE PEN</v>
      </c>
      <c r="U14" s="2">
        <f>IFERROR(VLOOKUP($A14,[1]Intermediaire!$G$2:AB$99,22,FALSE),"")</f>
        <v>125</v>
      </c>
      <c r="V14" s="2" t="str">
        <f>IFERROR(VLOOKUP($A14,[1]Intermediaire!$G$2:AC$99,23,FALSE),"")</f>
        <v>M. Éric ZEMMOUR</v>
      </c>
      <c r="W14" s="2">
        <f>IFERROR(VLOOKUP($A14,[1]Intermediaire!$G$2:AD$99,24,FALSE),"")</f>
        <v>41</v>
      </c>
      <c r="X14" s="2" t="str">
        <f>IFERROR(VLOOKUP($A14,[1]Intermediaire!$G$2:AE$99,25,FALSE),"")</f>
        <v>M. Jean-Luc MÉLENCHON</v>
      </c>
      <c r="Y14" s="2">
        <f>IFERROR(VLOOKUP($A14,[1]Intermediaire!$G$2:AF$99,26,FALSE),"")</f>
        <v>270</v>
      </c>
      <c r="Z14" s="2" t="str">
        <f>IFERROR(VLOOKUP($A14,[1]Intermediaire!$G$2:AG$99,27,FALSE),"")</f>
        <v>Mme Anne HIDALGO</v>
      </c>
      <c r="AA14" s="2">
        <f>IFERROR(VLOOKUP($A14,[1]Intermediaire!$G$2:AH$99,28,FALSE),"")</f>
        <v>16</v>
      </c>
      <c r="AB14" s="2" t="str">
        <f>IFERROR(VLOOKUP($A14,[1]Intermediaire!$G$2:AI$99,29,FALSE),"")</f>
        <v>M. Yannick JADOT</v>
      </c>
      <c r="AC14" s="2">
        <f>IFERROR(VLOOKUP($A14,[1]Intermediaire!$G$2:AJ$99,30,FALSE),"")</f>
        <v>38</v>
      </c>
      <c r="AD14" s="2" t="str">
        <f>IFERROR(VLOOKUP($A14,[1]Intermediaire!$G$2:AK$99,31,FALSE),"")</f>
        <v>Mme Valérie PÉCRESSE</v>
      </c>
      <c r="AE14" s="2">
        <f>IFERROR(VLOOKUP($A14,[1]Intermediaire!$G$2:AL$99,32,FALSE),"")</f>
        <v>32</v>
      </c>
      <c r="AF14" s="2" t="str">
        <f>IFERROR(VLOOKUP($A14,[1]Intermediaire!$G$2:AM$99,33,FALSE),"")</f>
        <v>M. Philippe POUTOU</v>
      </c>
      <c r="AG14" s="2">
        <f>IFERROR(VLOOKUP($A14,[1]Intermediaire!$G$2:AN$99,34,FALSE),"")</f>
        <v>9</v>
      </c>
      <c r="AH14" s="2" t="str">
        <f>IFERROR(VLOOKUP($A14,[1]Intermediaire!$G$2:AO$99,35,FALSE),"")</f>
        <v>M. Nicolas DUPONT-AIGNAN</v>
      </c>
      <c r="AI14" s="2">
        <f>IFERROR(VLOOKUP($A14,[1]Intermediaire!$G$2:AP$99,36,FALSE),"")</f>
        <v>10</v>
      </c>
    </row>
    <row r="15" spans="1:35" x14ac:dyDescent="0.3">
      <c r="A15" s="3">
        <v>114</v>
      </c>
      <c r="B15" s="3">
        <f>IFERROR(VLOOKUP($A15,[1]Intermediaire!$G$2:$H$99,2,FALSE), "")</f>
        <v>7</v>
      </c>
      <c r="C15" s="3">
        <f>IFERROR(VLOOKUP($A15,[1]Intermediaire!$G$2:I$99,3,FALSE), "")</f>
        <v>4</v>
      </c>
      <c r="D15" s="3" t="str">
        <f>IFERROR(VLOOKUP($A15,[1]Intermediaire!$G$2:J$99,4,FALSE),"")</f>
        <v>I</v>
      </c>
      <c r="E15" s="3">
        <f>IFERROR(VLOOKUP($A15,[1]Intermediaire!$G$2:K$99,5,FALSE),"")</f>
        <v>836</v>
      </c>
      <c r="F15" s="3">
        <f>IFERROR(VLOOKUP($A15,[1]Intermediaire!$G$2:L$99,6,FALSE),"")</f>
        <v>231</v>
      </c>
      <c r="G15" s="3">
        <f>IFERROR(VLOOKUP($A15,[1]Intermediaire!$G$2:M$99,7,FALSE),"")</f>
        <v>605</v>
      </c>
      <c r="H15" s="3">
        <f>IFERROR(VLOOKUP($A15,[1]Intermediaire!$G$2:O$99,9,FALSE),"")</f>
        <v>8</v>
      </c>
      <c r="I15" s="3">
        <f>IFERROR(VLOOKUP($A15,[1]Intermediaire!$G$2:P$99,10,FALSE),"")</f>
        <v>2</v>
      </c>
      <c r="J15" s="3">
        <f>IFERROR(VLOOKUP($A15,[1]Intermediaire!$G$2:Q$99,11,FALSE),"")</f>
        <v>595</v>
      </c>
      <c r="K15" s="3">
        <f>IFERROR(VLOOKUP($A15,[1]Intermediaire!$G$2:R$99,12,FALSE),"")</f>
        <v>12</v>
      </c>
      <c r="L15" s="3" t="str">
        <f>IFERROR(VLOOKUP($A15,[1]Intermediaire!$G$2:S$99,13,FALSE),"")</f>
        <v xml:space="preserve"> Mme Nathalie ARTHAUD</v>
      </c>
      <c r="M15" s="3">
        <f>IFERROR(VLOOKUP($A15,[1]Intermediaire!$G$2:T$99,14,FALSE),"")</f>
        <v>2</v>
      </c>
      <c r="N15" s="3" t="str">
        <f>IFERROR(VLOOKUP($A15,[1]Intermediaire!$G$2:U$99,15,FALSE),"")</f>
        <v>M. Fabien ROUSSEL</v>
      </c>
      <c r="O15" s="3">
        <f>IFERROR(VLOOKUP($A15,[1]Intermediaire!$G$2:V$99,16,FALSE),"")</f>
        <v>8</v>
      </c>
      <c r="P15" s="3" t="str">
        <f>IFERROR(VLOOKUP($A15,[1]Intermediaire!$G$2:W$99,17,FALSE),"")</f>
        <v>M. Emmanuel MACRON</v>
      </c>
      <c r="Q15" s="3">
        <f>IFERROR(VLOOKUP($A15,[1]Intermediaire!$G$2:X$99,18,FALSE),"")</f>
        <v>126</v>
      </c>
      <c r="R15" s="3" t="str">
        <f>IFERROR(VLOOKUP($A15,[1]Intermediaire!$G$2:Y$99,19,FALSE),"")</f>
        <v>M. Jean LASSALLE</v>
      </c>
      <c r="S15" s="3">
        <f>IFERROR(VLOOKUP($A15,[1]Intermediaire!$G$2:Z$99,20,FALSE),"")</f>
        <v>17</v>
      </c>
      <c r="T15" s="3" t="str">
        <f>IFERROR(VLOOKUP($A15,[1]Intermediaire!$G$2:AA$99,21,FALSE),"")</f>
        <v>Mme Marine LE PEN</v>
      </c>
      <c r="U15" s="3">
        <f>IFERROR(VLOOKUP($A15,[1]Intermediaire!$G$2:AB$99,22,FALSE),"")</f>
        <v>139</v>
      </c>
      <c r="V15" s="3" t="str">
        <f>IFERROR(VLOOKUP($A15,[1]Intermediaire!$G$2:AC$99,23,FALSE),"")</f>
        <v>M. Éric ZEMMOUR</v>
      </c>
      <c r="W15" s="3">
        <f>IFERROR(VLOOKUP($A15,[1]Intermediaire!$G$2:AD$99,24,FALSE),"")</f>
        <v>34</v>
      </c>
      <c r="X15" s="3" t="str">
        <f>IFERROR(VLOOKUP($A15,[1]Intermediaire!$G$2:AE$99,25,FALSE),"")</f>
        <v>M. Jean-Luc MÉLENCHON</v>
      </c>
      <c r="Y15" s="3">
        <f>IFERROR(VLOOKUP($A15,[1]Intermediaire!$G$2:AF$99,26,FALSE),"")</f>
        <v>193</v>
      </c>
      <c r="Z15" s="3" t="str">
        <f>IFERROR(VLOOKUP($A15,[1]Intermediaire!$G$2:AG$99,27,FALSE),"")</f>
        <v>Mme Anne HIDALGO</v>
      </c>
      <c r="AA15" s="3">
        <f>IFERROR(VLOOKUP($A15,[1]Intermediaire!$G$2:AH$99,28,FALSE),"")</f>
        <v>9</v>
      </c>
      <c r="AB15" s="3" t="str">
        <f>IFERROR(VLOOKUP($A15,[1]Intermediaire!$G$2:AI$99,29,FALSE),"")</f>
        <v>M. Yannick JADOT</v>
      </c>
      <c r="AC15" s="3">
        <f>IFERROR(VLOOKUP($A15,[1]Intermediaire!$G$2:AJ$99,30,FALSE),"")</f>
        <v>30</v>
      </c>
      <c r="AD15" s="3" t="str">
        <f>IFERROR(VLOOKUP($A15,[1]Intermediaire!$G$2:AK$99,31,FALSE),"")</f>
        <v>Mme Valérie PÉCRESSE</v>
      </c>
      <c r="AE15" s="3">
        <f>IFERROR(VLOOKUP($A15,[1]Intermediaire!$G$2:AL$99,32,FALSE),"")</f>
        <v>18</v>
      </c>
      <c r="AF15" s="3" t="str">
        <f>IFERROR(VLOOKUP($A15,[1]Intermediaire!$G$2:AM$99,33,FALSE),"")</f>
        <v>M. Philippe POUTOU</v>
      </c>
      <c r="AG15" s="3">
        <f>IFERROR(VLOOKUP($A15,[1]Intermediaire!$G$2:AN$99,34,FALSE),"")</f>
        <v>5</v>
      </c>
      <c r="AH15" s="3" t="str">
        <f>IFERROR(VLOOKUP($A15,[1]Intermediaire!$G$2:AO$99,35,FALSE),"")</f>
        <v>M. Nicolas DUPONT-AIGNAN</v>
      </c>
      <c r="AI15" s="3">
        <f>IFERROR(VLOOKUP($A15,[1]Intermediaire!$G$2:AP$99,36,FALSE),"")</f>
        <v>14</v>
      </c>
    </row>
    <row r="16" spans="1:35" x14ac:dyDescent="0.3">
      <c r="A16" s="2">
        <v>201</v>
      </c>
      <c r="B16" s="2">
        <f>IFERROR(VLOOKUP($A16,[1]Intermediaire!$G$2:$H$99,2,FALSE), "")</f>
        <v>8</v>
      </c>
      <c r="C16" s="2">
        <f>IFERROR(VLOOKUP($A16,[1]Intermediaire!$G$2:I$99,3,FALSE), "")</f>
        <v>4</v>
      </c>
      <c r="D16" s="2" t="str">
        <f>IFERROR(VLOOKUP($A16,[1]Intermediaire!$G$2:J$99,4,FALSE),"")</f>
        <v>I</v>
      </c>
      <c r="E16" s="2">
        <f>IFERROR(VLOOKUP($A16,[1]Intermediaire!$G$2:K$99,5,FALSE),"")</f>
        <v>899</v>
      </c>
      <c r="F16" s="2">
        <f>IFERROR(VLOOKUP($A16,[1]Intermediaire!$G$2:L$99,6,FALSE),"")</f>
        <v>166</v>
      </c>
      <c r="G16" s="2">
        <f>IFERROR(VLOOKUP($A16,[1]Intermediaire!$G$2:M$99,7,FALSE),"")</f>
        <v>733</v>
      </c>
      <c r="H16" s="2">
        <f>IFERROR(VLOOKUP($A16,[1]Intermediaire!$G$2:O$99,9,FALSE),"")</f>
        <v>1</v>
      </c>
      <c r="I16" s="2">
        <f>IFERROR(VLOOKUP($A16,[1]Intermediaire!$G$2:P$99,10,FALSE),"")</f>
        <v>4</v>
      </c>
      <c r="J16" s="2">
        <f>IFERROR(VLOOKUP($A16,[1]Intermediaire!$G$2:Q$99,11,FALSE),"")</f>
        <v>728</v>
      </c>
      <c r="K16" s="2">
        <f>IFERROR(VLOOKUP($A16,[1]Intermediaire!$G$2:R$99,12,FALSE),"")</f>
        <v>12</v>
      </c>
      <c r="L16" s="2" t="str">
        <f>IFERROR(VLOOKUP($A16,[1]Intermediaire!$G$2:S$99,13,FALSE),"")</f>
        <v xml:space="preserve"> Mme Nathalie ARTHAUD</v>
      </c>
      <c r="M16" s="2">
        <f>IFERROR(VLOOKUP($A16,[1]Intermediaire!$G$2:T$99,14,FALSE),"")</f>
        <v>2</v>
      </c>
      <c r="N16" s="2" t="str">
        <f>IFERROR(VLOOKUP($A16,[1]Intermediaire!$G$2:U$99,15,FALSE),"")</f>
        <v>M. Fabien ROUSSEL</v>
      </c>
      <c r="O16" s="2">
        <f>IFERROR(VLOOKUP($A16,[1]Intermediaire!$G$2:V$99,16,FALSE),"")</f>
        <v>15</v>
      </c>
      <c r="P16" s="2" t="str">
        <f>IFERROR(VLOOKUP($A16,[1]Intermediaire!$G$2:W$99,17,FALSE),"")</f>
        <v>M. Emmanuel MACRON</v>
      </c>
      <c r="Q16" s="2">
        <f>IFERROR(VLOOKUP($A16,[1]Intermediaire!$G$2:X$99,18,FALSE),"")</f>
        <v>229</v>
      </c>
      <c r="R16" s="2" t="str">
        <f>IFERROR(VLOOKUP($A16,[1]Intermediaire!$G$2:Y$99,19,FALSE),"")</f>
        <v>M. Jean LASSALLE</v>
      </c>
      <c r="S16" s="2">
        <f>IFERROR(VLOOKUP($A16,[1]Intermediaire!$G$2:Z$99,20,FALSE),"")</f>
        <v>13</v>
      </c>
      <c r="T16" s="2" t="str">
        <f>IFERROR(VLOOKUP($A16,[1]Intermediaire!$G$2:AA$99,21,FALSE),"")</f>
        <v>Mme Marine LE PEN</v>
      </c>
      <c r="U16" s="2">
        <f>IFERROR(VLOOKUP($A16,[1]Intermediaire!$G$2:AB$99,22,FALSE),"")</f>
        <v>66</v>
      </c>
      <c r="V16" s="2" t="str">
        <f>IFERROR(VLOOKUP($A16,[1]Intermediaire!$G$2:AC$99,23,FALSE),"")</f>
        <v>M. Éric ZEMMOUR</v>
      </c>
      <c r="W16" s="2">
        <f>IFERROR(VLOOKUP($A16,[1]Intermediaire!$G$2:AD$99,24,FALSE),"")</f>
        <v>49</v>
      </c>
      <c r="X16" s="2" t="str">
        <f>IFERROR(VLOOKUP($A16,[1]Intermediaire!$G$2:AE$99,25,FALSE),"")</f>
        <v>M. Jean-Luc MÉLENCHON</v>
      </c>
      <c r="Y16" s="2">
        <f>IFERROR(VLOOKUP($A16,[1]Intermediaire!$G$2:AF$99,26,FALSE),"")</f>
        <v>208</v>
      </c>
      <c r="Z16" s="2" t="str">
        <f>IFERROR(VLOOKUP($A16,[1]Intermediaire!$G$2:AG$99,27,FALSE),"")</f>
        <v>Mme Anne HIDALGO</v>
      </c>
      <c r="AA16" s="2">
        <f>IFERROR(VLOOKUP($A16,[1]Intermediaire!$G$2:AH$99,28,FALSE),"")</f>
        <v>19</v>
      </c>
      <c r="AB16" s="2" t="str">
        <f>IFERROR(VLOOKUP($A16,[1]Intermediaire!$G$2:AI$99,29,FALSE),"")</f>
        <v>M. Yannick JADOT</v>
      </c>
      <c r="AC16" s="2">
        <f>IFERROR(VLOOKUP($A16,[1]Intermediaire!$G$2:AJ$99,30,FALSE),"")</f>
        <v>79</v>
      </c>
      <c r="AD16" s="2" t="str">
        <f>IFERROR(VLOOKUP($A16,[1]Intermediaire!$G$2:AK$99,31,FALSE),"")</f>
        <v>Mme Valérie PÉCRESSE</v>
      </c>
      <c r="AE16" s="2">
        <f>IFERROR(VLOOKUP($A16,[1]Intermediaire!$G$2:AL$99,32,FALSE),"")</f>
        <v>33</v>
      </c>
      <c r="AF16" s="2" t="str">
        <f>IFERROR(VLOOKUP($A16,[1]Intermediaire!$G$2:AM$99,33,FALSE),"")</f>
        <v>M. Philippe POUTOU</v>
      </c>
      <c r="AG16" s="2">
        <f>IFERROR(VLOOKUP($A16,[1]Intermediaire!$G$2:AN$99,34,FALSE),"")</f>
        <v>8</v>
      </c>
      <c r="AH16" s="2" t="str">
        <f>IFERROR(VLOOKUP($A16,[1]Intermediaire!$G$2:AO$99,35,FALSE),"")</f>
        <v>M. Nicolas DUPONT-AIGNAN</v>
      </c>
      <c r="AI16" s="2">
        <f>IFERROR(VLOOKUP($A16,[1]Intermediaire!$G$2:AP$99,36,FALSE),"")</f>
        <v>7</v>
      </c>
    </row>
    <row r="17" spans="1:35" x14ac:dyDescent="0.3">
      <c r="A17" s="3">
        <v>202</v>
      </c>
      <c r="B17" s="3">
        <f>IFERROR(VLOOKUP($A17,[1]Intermediaire!$G$2:$H$99,2,FALSE), "")</f>
        <v>8</v>
      </c>
      <c r="C17" s="3">
        <f>IFERROR(VLOOKUP($A17,[1]Intermediaire!$G$2:I$99,3,FALSE), "")</f>
        <v>4</v>
      </c>
      <c r="D17" s="3" t="str">
        <f>IFERROR(VLOOKUP($A17,[1]Intermediaire!$G$2:J$99,4,FALSE),"")</f>
        <v>I</v>
      </c>
      <c r="E17" s="3">
        <f>IFERROR(VLOOKUP($A17,[1]Intermediaire!$G$2:K$99,5,FALSE),"")</f>
        <v>1016</v>
      </c>
      <c r="F17" s="3">
        <f>IFERROR(VLOOKUP($A17,[1]Intermediaire!$G$2:L$99,6,FALSE),"")</f>
        <v>280</v>
      </c>
      <c r="G17" s="3">
        <f>IFERROR(VLOOKUP($A17,[1]Intermediaire!$G$2:M$99,7,FALSE),"")</f>
        <v>736</v>
      </c>
      <c r="H17" s="3">
        <f>IFERROR(VLOOKUP($A17,[1]Intermediaire!$G$2:O$99,9,FALSE),"")</f>
        <v>14</v>
      </c>
      <c r="I17" s="3">
        <f>IFERROR(VLOOKUP($A17,[1]Intermediaire!$G$2:P$99,10,FALSE),"")</f>
        <v>4</v>
      </c>
      <c r="J17" s="3">
        <f>IFERROR(VLOOKUP($A17,[1]Intermediaire!$G$2:Q$99,11,FALSE),"")</f>
        <v>718</v>
      </c>
      <c r="K17" s="3">
        <f>IFERROR(VLOOKUP($A17,[1]Intermediaire!$G$2:R$99,12,FALSE),"")</f>
        <v>12</v>
      </c>
      <c r="L17" s="3" t="str">
        <f>IFERROR(VLOOKUP($A17,[1]Intermediaire!$G$2:S$99,13,FALSE),"")</f>
        <v xml:space="preserve"> Mme Nathalie ARTHAUD</v>
      </c>
      <c r="M17" s="3">
        <f>IFERROR(VLOOKUP($A17,[1]Intermediaire!$G$2:T$99,14,FALSE),"")</f>
        <v>0</v>
      </c>
      <c r="N17" s="3" t="str">
        <f>IFERROR(VLOOKUP($A17,[1]Intermediaire!$G$2:U$99,15,FALSE),"")</f>
        <v>M. Fabien ROUSSEL</v>
      </c>
      <c r="O17" s="3">
        <f>IFERROR(VLOOKUP($A17,[1]Intermediaire!$G$2:V$99,16,FALSE),"")</f>
        <v>9</v>
      </c>
      <c r="P17" s="3" t="str">
        <f>IFERROR(VLOOKUP($A17,[1]Intermediaire!$G$2:W$99,17,FALSE),"")</f>
        <v>M. Emmanuel MACRON</v>
      </c>
      <c r="Q17" s="3">
        <f>IFERROR(VLOOKUP($A17,[1]Intermediaire!$G$2:X$99,18,FALSE),"")</f>
        <v>161</v>
      </c>
      <c r="R17" s="3" t="str">
        <f>IFERROR(VLOOKUP($A17,[1]Intermediaire!$G$2:Y$99,19,FALSE),"")</f>
        <v>M. Jean LASSALLE</v>
      </c>
      <c r="S17" s="3">
        <f>IFERROR(VLOOKUP($A17,[1]Intermediaire!$G$2:Z$99,20,FALSE),"")</f>
        <v>14</v>
      </c>
      <c r="T17" s="3" t="str">
        <f>IFERROR(VLOOKUP($A17,[1]Intermediaire!$G$2:AA$99,21,FALSE),"")</f>
        <v>Mme Marine LE PEN</v>
      </c>
      <c r="U17" s="3">
        <f>IFERROR(VLOOKUP($A17,[1]Intermediaire!$G$2:AB$99,22,FALSE),"")</f>
        <v>85</v>
      </c>
      <c r="V17" s="3" t="str">
        <f>IFERROR(VLOOKUP($A17,[1]Intermediaire!$G$2:AC$99,23,FALSE),"")</f>
        <v>M. Éric ZEMMOUR</v>
      </c>
      <c r="W17" s="3">
        <f>IFERROR(VLOOKUP($A17,[1]Intermediaire!$G$2:AD$99,24,FALSE),"")</f>
        <v>45</v>
      </c>
      <c r="X17" s="3" t="str">
        <f>IFERROR(VLOOKUP($A17,[1]Intermediaire!$G$2:AE$99,25,FALSE),"")</f>
        <v>M. Jean-Luc MÉLENCHON</v>
      </c>
      <c r="Y17" s="3">
        <f>IFERROR(VLOOKUP($A17,[1]Intermediaire!$G$2:AF$99,26,FALSE),"")</f>
        <v>290</v>
      </c>
      <c r="Z17" s="3" t="str">
        <f>IFERROR(VLOOKUP($A17,[1]Intermediaire!$G$2:AG$99,27,FALSE),"")</f>
        <v>Mme Anne HIDALGO</v>
      </c>
      <c r="AA17" s="3">
        <f>IFERROR(VLOOKUP($A17,[1]Intermediaire!$G$2:AH$99,28,FALSE),"")</f>
        <v>9</v>
      </c>
      <c r="AB17" s="3" t="str">
        <f>IFERROR(VLOOKUP($A17,[1]Intermediaire!$G$2:AI$99,29,FALSE),"")</f>
        <v>M. Yannick JADOT</v>
      </c>
      <c r="AC17" s="3">
        <f>IFERROR(VLOOKUP($A17,[1]Intermediaire!$G$2:AJ$99,30,FALSE),"")</f>
        <v>56</v>
      </c>
      <c r="AD17" s="3" t="str">
        <f>IFERROR(VLOOKUP($A17,[1]Intermediaire!$G$2:AK$99,31,FALSE),"")</f>
        <v>Mme Valérie PÉCRESSE</v>
      </c>
      <c r="AE17" s="3">
        <f>IFERROR(VLOOKUP($A17,[1]Intermediaire!$G$2:AL$99,32,FALSE),"")</f>
        <v>29</v>
      </c>
      <c r="AF17" s="3" t="str">
        <f>IFERROR(VLOOKUP($A17,[1]Intermediaire!$G$2:AM$99,33,FALSE),"")</f>
        <v>M. Philippe POUTOU</v>
      </c>
      <c r="AG17" s="3">
        <f>IFERROR(VLOOKUP($A17,[1]Intermediaire!$G$2:AN$99,34,FALSE),"")</f>
        <v>7</v>
      </c>
      <c r="AH17" s="3" t="str">
        <f>IFERROR(VLOOKUP($A17,[1]Intermediaire!$G$2:AO$99,35,FALSE),"")</f>
        <v>M. Nicolas DUPONT-AIGNAN</v>
      </c>
      <c r="AI17" s="3">
        <f>IFERROR(VLOOKUP($A17,[1]Intermediaire!$G$2:AP$99,36,FALSE),"")</f>
        <v>13</v>
      </c>
    </row>
    <row r="18" spans="1:35" x14ac:dyDescent="0.3">
      <c r="A18" s="2">
        <v>203</v>
      </c>
      <c r="B18" s="2">
        <f>IFERROR(VLOOKUP($A18,[1]Intermediaire!$G$2:$H$99,2,FALSE), "")</f>
        <v>8</v>
      </c>
      <c r="C18" s="2">
        <f>IFERROR(VLOOKUP($A18,[1]Intermediaire!$G$2:I$99,3,FALSE), "")</f>
        <v>4</v>
      </c>
      <c r="D18" s="2" t="str">
        <f>IFERROR(VLOOKUP($A18,[1]Intermediaire!$G$2:J$99,4,FALSE),"")</f>
        <v>I</v>
      </c>
      <c r="E18" s="2">
        <f>IFERROR(VLOOKUP($A18,[1]Intermediaire!$G$2:K$99,5,FALSE),"")</f>
        <v>1073</v>
      </c>
      <c r="F18" s="2">
        <f>IFERROR(VLOOKUP($A18,[1]Intermediaire!$G$2:L$99,6,FALSE),"")</f>
        <v>222</v>
      </c>
      <c r="G18" s="2">
        <f>IFERROR(VLOOKUP($A18,[1]Intermediaire!$G$2:M$99,7,FALSE),"")</f>
        <v>851</v>
      </c>
      <c r="H18" s="2">
        <f>IFERROR(VLOOKUP($A18,[1]Intermediaire!$G$2:O$99,9,FALSE),"")</f>
        <v>11</v>
      </c>
      <c r="I18" s="2">
        <f>IFERROR(VLOOKUP($A18,[1]Intermediaire!$G$2:P$99,10,FALSE),"")</f>
        <v>1</v>
      </c>
      <c r="J18" s="2">
        <f>IFERROR(VLOOKUP($A18,[1]Intermediaire!$G$2:Q$99,11,FALSE),"")</f>
        <v>839</v>
      </c>
      <c r="K18" s="2">
        <f>IFERROR(VLOOKUP($A18,[1]Intermediaire!$G$2:R$99,12,FALSE),"")</f>
        <v>12</v>
      </c>
      <c r="L18" s="2" t="str">
        <f>IFERROR(VLOOKUP($A18,[1]Intermediaire!$G$2:S$99,13,FALSE),"")</f>
        <v xml:space="preserve"> Mme Nathalie ARTHAUD</v>
      </c>
      <c r="M18" s="2">
        <f>IFERROR(VLOOKUP($A18,[1]Intermediaire!$G$2:T$99,14,FALSE),"")</f>
        <v>1</v>
      </c>
      <c r="N18" s="2" t="str">
        <f>IFERROR(VLOOKUP($A18,[1]Intermediaire!$G$2:U$99,15,FALSE),"")</f>
        <v>M. Fabien ROUSSEL</v>
      </c>
      <c r="O18" s="2">
        <f>IFERROR(VLOOKUP($A18,[1]Intermediaire!$G$2:V$99,16,FALSE),"")</f>
        <v>12</v>
      </c>
      <c r="P18" s="2" t="str">
        <f>IFERROR(VLOOKUP($A18,[1]Intermediaire!$G$2:W$99,17,FALSE),"")</f>
        <v>M. Emmanuel MACRON</v>
      </c>
      <c r="Q18" s="2">
        <f>IFERROR(VLOOKUP($A18,[1]Intermediaire!$G$2:X$99,18,FALSE),"")</f>
        <v>296</v>
      </c>
      <c r="R18" s="2" t="str">
        <f>IFERROR(VLOOKUP($A18,[1]Intermediaire!$G$2:Y$99,19,FALSE),"")</f>
        <v>M. Jean LASSALLE</v>
      </c>
      <c r="S18" s="2">
        <f>IFERROR(VLOOKUP($A18,[1]Intermediaire!$G$2:Z$99,20,FALSE),"")</f>
        <v>16</v>
      </c>
      <c r="T18" s="2" t="str">
        <f>IFERROR(VLOOKUP($A18,[1]Intermediaire!$G$2:AA$99,21,FALSE),"")</f>
        <v>Mme Marine LE PEN</v>
      </c>
      <c r="U18" s="2">
        <f>IFERROR(VLOOKUP($A18,[1]Intermediaire!$G$2:AB$99,22,FALSE),"")</f>
        <v>78</v>
      </c>
      <c r="V18" s="2" t="str">
        <f>IFERROR(VLOOKUP($A18,[1]Intermediaire!$G$2:AC$99,23,FALSE),"")</f>
        <v>M. Éric ZEMMOUR</v>
      </c>
      <c r="W18" s="2">
        <f>IFERROR(VLOOKUP($A18,[1]Intermediaire!$G$2:AD$99,24,FALSE),"")</f>
        <v>70</v>
      </c>
      <c r="X18" s="2" t="str">
        <f>IFERROR(VLOOKUP($A18,[1]Intermediaire!$G$2:AE$99,25,FALSE),"")</f>
        <v>M. Jean-Luc MÉLENCHON</v>
      </c>
      <c r="Y18" s="2">
        <f>IFERROR(VLOOKUP($A18,[1]Intermediaire!$G$2:AF$99,26,FALSE),"")</f>
        <v>171</v>
      </c>
      <c r="Z18" s="2" t="str">
        <f>IFERROR(VLOOKUP($A18,[1]Intermediaire!$G$2:AG$99,27,FALSE),"")</f>
        <v>Mme Anne HIDALGO</v>
      </c>
      <c r="AA18" s="2">
        <f>IFERROR(VLOOKUP($A18,[1]Intermediaire!$G$2:AH$99,28,FALSE),"")</f>
        <v>22</v>
      </c>
      <c r="AB18" s="2" t="str">
        <f>IFERROR(VLOOKUP($A18,[1]Intermediaire!$G$2:AI$99,29,FALSE),"")</f>
        <v>M. Yannick JADOT</v>
      </c>
      <c r="AC18" s="2">
        <f>IFERROR(VLOOKUP($A18,[1]Intermediaire!$G$2:AJ$99,30,FALSE),"")</f>
        <v>85</v>
      </c>
      <c r="AD18" s="2" t="str">
        <f>IFERROR(VLOOKUP($A18,[1]Intermediaire!$G$2:AK$99,31,FALSE),"")</f>
        <v>Mme Valérie PÉCRESSE</v>
      </c>
      <c r="AE18" s="2">
        <f>IFERROR(VLOOKUP($A18,[1]Intermediaire!$G$2:AL$99,32,FALSE),"")</f>
        <v>69</v>
      </c>
      <c r="AF18" s="2" t="str">
        <f>IFERROR(VLOOKUP($A18,[1]Intermediaire!$G$2:AM$99,33,FALSE),"")</f>
        <v>M. Philippe POUTOU</v>
      </c>
      <c r="AG18" s="2">
        <f>IFERROR(VLOOKUP($A18,[1]Intermediaire!$G$2:AN$99,34,FALSE),"")</f>
        <v>4</v>
      </c>
      <c r="AH18" s="2" t="str">
        <f>IFERROR(VLOOKUP($A18,[1]Intermediaire!$G$2:AO$99,35,FALSE),"")</f>
        <v>M. Nicolas DUPONT-AIGNAN</v>
      </c>
      <c r="AI18" s="2">
        <f>IFERROR(VLOOKUP($A18,[1]Intermediaire!$G$2:AP$99,36,FALSE),"")</f>
        <v>15</v>
      </c>
    </row>
    <row r="19" spans="1:35" x14ac:dyDescent="0.3">
      <c r="A19" s="3">
        <v>204</v>
      </c>
      <c r="B19" s="3">
        <f>IFERROR(VLOOKUP($A19,[1]Intermediaire!$G$2:$H$99,2,FALSE), "")</f>
        <v>8</v>
      </c>
      <c r="C19" s="3">
        <f>IFERROR(VLOOKUP($A19,[1]Intermediaire!$G$2:I$99,3,FALSE), "")</f>
        <v>4</v>
      </c>
      <c r="D19" s="3" t="str">
        <f>IFERROR(VLOOKUP($A19,[1]Intermediaire!$G$2:J$99,4,FALSE),"")</f>
        <v>I</v>
      </c>
      <c r="E19" s="3">
        <f>IFERROR(VLOOKUP($A19,[1]Intermediaire!$G$2:K$99,5,FALSE),"")</f>
        <v>836</v>
      </c>
      <c r="F19" s="3">
        <f>IFERROR(VLOOKUP($A19,[1]Intermediaire!$G$2:L$99,6,FALSE),"")</f>
        <v>222</v>
      </c>
      <c r="G19" s="3">
        <f>IFERROR(VLOOKUP($A19,[1]Intermediaire!$G$2:M$99,7,FALSE),"")</f>
        <v>614</v>
      </c>
      <c r="H19" s="3">
        <f>IFERROR(VLOOKUP($A19,[1]Intermediaire!$G$2:O$99,9,FALSE),"")</f>
        <v>3</v>
      </c>
      <c r="I19" s="3">
        <f>IFERROR(VLOOKUP($A19,[1]Intermediaire!$G$2:P$99,10,FALSE),"")</f>
        <v>2</v>
      </c>
      <c r="J19" s="3">
        <f>IFERROR(VLOOKUP($A19,[1]Intermediaire!$G$2:Q$99,11,FALSE),"")</f>
        <v>609</v>
      </c>
      <c r="K19" s="3">
        <f>IFERROR(VLOOKUP($A19,[1]Intermediaire!$G$2:R$99,12,FALSE),"")</f>
        <v>12</v>
      </c>
      <c r="L19" s="3" t="str">
        <f>IFERROR(VLOOKUP($A19,[1]Intermediaire!$G$2:S$99,13,FALSE),"")</f>
        <v xml:space="preserve"> Mme Nathalie ARTHAUD</v>
      </c>
      <c r="M19" s="3">
        <f>IFERROR(VLOOKUP($A19,[1]Intermediaire!$G$2:T$99,14,FALSE),"")</f>
        <v>2</v>
      </c>
      <c r="N19" s="3" t="str">
        <f>IFERROR(VLOOKUP($A19,[1]Intermediaire!$G$2:U$99,15,FALSE),"")</f>
        <v>M. Fabien ROUSSEL</v>
      </c>
      <c r="O19" s="3">
        <f>IFERROR(VLOOKUP($A19,[1]Intermediaire!$G$2:V$99,16,FALSE),"")</f>
        <v>11</v>
      </c>
      <c r="P19" s="3" t="str">
        <f>IFERROR(VLOOKUP($A19,[1]Intermediaire!$G$2:W$99,17,FALSE),"")</f>
        <v>M. Emmanuel MACRON</v>
      </c>
      <c r="Q19" s="3">
        <f>IFERROR(VLOOKUP($A19,[1]Intermediaire!$G$2:X$99,18,FALSE),"")</f>
        <v>159</v>
      </c>
      <c r="R19" s="3" t="str">
        <f>IFERROR(VLOOKUP($A19,[1]Intermediaire!$G$2:Y$99,19,FALSE),"")</f>
        <v>M. Jean LASSALLE</v>
      </c>
      <c r="S19" s="3">
        <f>IFERROR(VLOOKUP($A19,[1]Intermediaire!$G$2:Z$99,20,FALSE),"")</f>
        <v>11</v>
      </c>
      <c r="T19" s="3" t="str">
        <f>IFERROR(VLOOKUP($A19,[1]Intermediaire!$G$2:AA$99,21,FALSE),"")</f>
        <v>Mme Marine LE PEN</v>
      </c>
      <c r="U19" s="3">
        <f>IFERROR(VLOOKUP($A19,[1]Intermediaire!$G$2:AB$99,22,FALSE),"")</f>
        <v>73</v>
      </c>
      <c r="V19" s="3" t="str">
        <f>IFERROR(VLOOKUP($A19,[1]Intermediaire!$G$2:AC$99,23,FALSE),"")</f>
        <v>M. Éric ZEMMOUR</v>
      </c>
      <c r="W19" s="3">
        <f>IFERROR(VLOOKUP($A19,[1]Intermediaire!$G$2:AD$99,24,FALSE),"")</f>
        <v>35</v>
      </c>
      <c r="X19" s="3" t="str">
        <f>IFERROR(VLOOKUP($A19,[1]Intermediaire!$G$2:AE$99,25,FALSE),"")</f>
        <v>M. Jean-Luc MÉLENCHON</v>
      </c>
      <c r="Y19" s="3">
        <f>IFERROR(VLOOKUP($A19,[1]Intermediaire!$G$2:AF$99,26,FALSE),"")</f>
        <v>201</v>
      </c>
      <c r="Z19" s="3" t="str">
        <f>IFERROR(VLOOKUP($A19,[1]Intermediaire!$G$2:AG$99,27,FALSE),"")</f>
        <v>Mme Anne HIDALGO</v>
      </c>
      <c r="AA19" s="3">
        <f>IFERROR(VLOOKUP($A19,[1]Intermediaire!$G$2:AH$99,28,FALSE),"")</f>
        <v>19</v>
      </c>
      <c r="AB19" s="3" t="str">
        <f>IFERROR(VLOOKUP($A19,[1]Intermediaire!$G$2:AI$99,29,FALSE),"")</f>
        <v>M. Yannick JADOT</v>
      </c>
      <c r="AC19" s="3">
        <f>IFERROR(VLOOKUP($A19,[1]Intermediaire!$G$2:AJ$99,30,FALSE),"")</f>
        <v>49</v>
      </c>
      <c r="AD19" s="3" t="str">
        <f>IFERROR(VLOOKUP($A19,[1]Intermediaire!$G$2:AK$99,31,FALSE),"")</f>
        <v>Mme Valérie PÉCRESSE</v>
      </c>
      <c r="AE19" s="3">
        <f>IFERROR(VLOOKUP($A19,[1]Intermediaire!$G$2:AL$99,32,FALSE),"")</f>
        <v>32</v>
      </c>
      <c r="AF19" s="3" t="str">
        <f>IFERROR(VLOOKUP($A19,[1]Intermediaire!$G$2:AM$99,33,FALSE),"")</f>
        <v>M. Philippe POUTOU</v>
      </c>
      <c r="AG19" s="3">
        <f>IFERROR(VLOOKUP($A19,[1]Intermediaire!$G$2:AN$99,34,FALSE),"")</f>
        <v>5</v>
      </c>
      <c r="AH19" s="3" t="str">
        <f>IFERROR(VLOOKUP($A19,[1]Intermediaire!$G$2:AO$99,35,FALSE),"")</f>
        <v>M. Nicolas DUPONT-AIGNAN</v>
      </c>
      <c r="AI19" s="3">
        <f>IFERROR(VLOOKUP($A19,[1]Intermediaire!$G$2:AP$99,36,FALSE),"")</f>
        <v>12</v>
      </c>
    </row>
    <row r="20" spans="1:35" x14ac:dyDescent="0.3">
      <c r="A20" s="2">
        <v>205</v>
      </c>
      <c r="B20" s="2">
        <f>IFERROR(VLOOKUP($A20,[1]Intermediaire!$G$2:$H$99,2,FALSE), "")</f>
        <v>8</v>
      </c>
      <c r="C20" s="2">
        <f>IFERROR(VLOOKUP($A20,[1]Intermediaire!$G$2:I$99,3,FALSE), "")</f>
        <v>4</v>
      </c>
      <c r="D20" s="2" t="str">
        <f>IFERROR(VLOOKUP($A20,[1]Intermediaire!$G$2:J$99,4,FALSE),"")</f>
        <v>I</v>
      </c>
      <c r="E20" s="2">
        <f>IFERROR(VLOOKUP($A20,[1]Intermediaire!$G$2:K$99,5,FALSE),"")</f>
        <v>973</v>
      </c>
      <c r="F20" s="2">
        <f>IFERROR(VLOOKUP($A20,[1]Intermediaire!$G$2:L$99,6,FALSE),"")</f>
        <v>253</v>
      </c>
      <c r="G20" s="2">
        <f>IFERROR(VLOOKUP($A20,[1]Intermediaire!$G$2:M$99,7,FALSE),"")</f>
        <v>720</v>
      </c>
      <c r="H20" s="2">
        <f>IFERROR(VLOOKUP($A20,[1]Intermediaire!$G$2:O$99,9,FALSE),"")</f>
        <v>13</v>
      </c>
      <c r="I20" s="2">
        <f>IFERROR(VLOOKUP($A20,[1]Intermediaire!$G$2:P$99,10,FALSE),"")</f>
        <v>2</v>
      </c>
      <c r="J20" s="2">
        <f>IFERROR(VLOOKUP($A20,[1]Intermediaire!$G$2:Q$99,11,FALSE),"")</f>
        <v>705</v>
      </c>
      <c r="K20" s="2">
        <f>IFERROR(VLOOKUP($A20,[1]Intermediaire!$G$2:R$99,12,FALSE),"")</f>
        <v>12</v>
      </c>
      <c r="L20" s="2" t="str">
        <f>IFERROR(VLOOKUP($A20,[1]Intermediaire!$G$2:S$99,13,FALSE),"")</f>
        <v xml:space="preserve"> Mme Nathalie ARTHAUD</v>
      </c>
      <c r="M20" s="2">
        <f>IFERROR(VLOOKUP($A20,[1]Intermediaire!$G$2:T$99,14,FALSE),"")</f>
        <v>2</v>
      </c>
      <c r="N20" s="2" t="str">
        <f>IFERROR(VLOOKUP($A20,[1]Intermediaire!$G$2:U$99,15,FALSE),"")</f>
        <v>M. Fabien ROUSSEL</v>
      </c>
      <c r="O20" s="2">
        <f>IFERROR(VLOOKUP($A20,[1]Intermediaire!$G$2:V$99,16,FALSE),"")</f>
        <v>10</v>
      </c>
      <c r="P20" s="2" t="str">
        <f>IFERROR(VLOOKUP($A20,[1]Intermediaire!$G$2:W$99,17,FALSE),"")</f>
        <v>M. Emmanuel MACRON</v>
      </c>
      <c r="Q20" s="2">
        <f>IFERROR(VLOOKUP($A20,[1]Intermediaire!$G$2:X$99,18,FALSE),"")</f>
        <v>166</v>
      </c>
      <c r="R20" s="2" t="str">
        <f>IFERROR(VLOOKUP($A20,[1]Intermediaire!$G$2:Y$99,19,FALSE),"")</f>
        <v>M. Jean LASSALLE</v>
      </c>
      <c r="S20" s="2">
        <f>IFERROR(VLOOKUP($A20,[1]Intermediaire!$G$2:Z$99,20,FALSE),"")</f>
        <v>17</v>
      </c>
      <c r="T20" s="2" t="str">
        <f>IFERROR(VLOOKUP($A20,[1]Intermediaire!$G$2:AA$99,21,FALSE),"")</f>
        <v>Mme Marine LE PEN</v>
      </c>
      <c r="U20" s="2">
        <f>IFERROR(VLOOKUP($A20,[1]Intermediaire!$G$2:AB$99,22,FALSE),"")</f>
        <v>127</v>
      </c>
      <c r="V20" s="2" t="str">
        <f>IFERROR(VLOOKUP($A20,[1]Intermediaire!$G$2:AC$99,23,FALSE),"")</f>
        <v>M. Éric ZEMMOUR</v>
      </c>
      <c r="W20" s="2">
        <f>IFERROR(VLOOKUP($A20,[1]Intermediaire!$G$2:AD$99,24,FALSE),"")</f>
        <v>43</v>
      </c>
      <c r="X20" s="2" t="str">
        <f>IFERROR(VLOOKUP($A20,[1]Intermediaire!$G$2:AE$99,25,FALSE),"")</f>
        <v>M. Jean-Luc MÉLENCHON</v>
      </c>
      <c r="Y20" s="2">
        <f>IFERROR(VLOOKUP($A20,[1]Intermediaire!$G$2:AF$99,26,FALSE),"")</f>
        <v>225</v>
      </c>
      <c r="Z20" s="2" t="str">
        <f>IFERROR(VLOOKUP($A20,[1]Intermediaire!$G$2:AG$99,27,FALSE),"")</f>
        <v>Mme Anne HIDALGO</v>
      </c>
      <c r="AA20" s="2">
        <f>IFERROR(VLOOKUP($A20,[1]Intermediaire!$G$2:AH$99,28,FALSE),"")</f>
        <v>28</v>
      </c>
      <c r="AB20" s="2" t="str">
        <f>IFERROR(VLOOKUP($A20,[1]Intermediaire!$G$2:AI$99,29,FALSE),"")</f>
        <v>M. Yannick JADOT</v>
      </c>
      <c r="AC20" s="2">
        <f>IFERROR(VLOOKUP($A20,[1]Intermediaire!$G$2:AJ$99,30,FALSE),"")</f>
        <v>35</v>
      </c>
      <c r="AD20" s="2" t="str">
        <f>IFERROR(VLOOKUP($A20,[1]Intermediaire!$G$2:AK$99,31,FALSE),"")</f>
        <v>Mme Valérie PÉCRESSE</v>
      </c>
      <c r="AE20" s="2">
        <f>IFERROR(VLOOKUP($A20,[1]Intermediaire!$G$2:AL$99,32,FALSE),"")</f>
        <v>22</v>
      </c>
      <c r="AF20" s="2" t="str">
        <f>IFERROR(VLOOKUP($A20,[1]Intermediaire!$G$2:AM$99,33,FALSE),"")</f>
        <v>M. Philippe POUTOU</v>
      </c>
      <c r="AG20" s="2">
        <f>IFERROR(VLOOKUP($A20,[1]Intermediaire!$G$2:AN$99,34,FALSE),"")</f>
        <v>7</v>
      </c>
      <c r="AH20" s="2" t="str">
        <f>IFERROR(VLOOKUP($A20,[1]Intermediaire!$G$2:AO$99,35,FALSE),"")</f>
        <v>M. Nicolas DUPONT-AIGNAN</v>
      </c>
      <c r="AI20" s="2">
        <f>IFERROR(VLOOKUP($A20,[1]Intermediaire!$G$2:AP$99,36,FALSE),"")</f>
        <v>23</v>
      </c>
    </row>
    <row r="21" spans="1:35" x14ac:dyDescent="0.3">
      <c r="A21" s="3">
        <v>206</v>
      </c>
      <c r="B21" s="3">
        <f>IFERROR(VLOOKUP($A21,[1]Intermediaire!$G$2:$H$99,2,FALSE), "")</f>
        <v>8</v>
      </c>
      <c r="C21" s="3">
        <f>IFERROR(VLOOKUP($A21,[1]Intermediaire!$G$2:I$99,3,FALSE), "")</f>
        <v>4</v>
      </c>
      <c r="D21" s="3" t="str">
        <f>IFERROR(VLOOKUP($A21,[1]Intermediaire!$G$2:J$99,4,FALSE),"")</f>
        <v>I</v>
      </c>
      <c r="E21" s="3">
        <f>IFERROR(VLOOKUP($A21,[1]Intermediaire!$G$2:K$99,5,FALSE),"")</f>
        <v>974</v>
      </c>
      <c r="F21" s="3">
        <f>IFERROR(VLOOKUP($A21,[1]Intermediaire!$G$2:L$99,6,FALSE),"")</f>
        <v>274</v>
      </c>
      <c r="G21" s="3">
        <f>IFERROR(VLOOKUP($A21,[1]Intermediaire!$G$2:M$99,7,FALSE),"")</f>
        <v>700</v>
      </c>
      <c r="H21" s="3">
        <f>IFERROR(VLOOKUP($A21,[1]Intermediaire!$G$2:O$99,9,FALSE),"")</f>
        <v>7</v>
      </c>
      <c r="I21" s="3">
        <f>IFERROR(VLOOKUP($A21,[1]Intermediaire!$G$2:P$99,10,FALSE),"")</f>
        <v>4</v>
      </c>
      <c r="J21" s="3">
        <f>IFERROR(VLOOKUP($A21,[1]Intermediaire!$G$2:Q$99,11,FALSE),"")</f>
        <v>689</v>
      </c>
      <c r="K21" s="3">
        <f>IFERROR(VLOOKUP($A21,[1]Intermediaire!$G$2:R$99,12,FALSE),"")</f>
        <v>12</v>
      </c>
      <c r="L21" s="3" t="str">
        <f>IFERROR(VLOOKUP($A21,[1]Intermediaire!$G$2:S$99,13,FALSE),"")</f>
        <v xml:space="preserve"> Mme Nathalie ARTHAUD</v>
      </c>
      <c r="M21" s="3">
        <f>IFERROR(VLOOKUP($A21,[1]Intermediaire!$G$2:T$99,14,FALSE),"")</f>
        <v>6</v>
      </c>
      <c r="N21" s="3" t="str">
        <f>IFERROR(VLOOKUP($A21,[1]Intermediaire!$G$2:U$99,15,FALSE),"")</f>
        <v>M. Fabien ROUSSEL</v>
      </c>
      <c r="O21" s="3">
        <f>IFERROR(VLOOKUP($A21,[1]Intermediaire!$G$2:V$99,16,FALSE),"")</f>
        <v>18</v>
      </c>
      <c r="P21" s="3" t="str">
        <f>IFERROR(VLOOKUP($A21,[1]Intermediaire!$G$2:W$99,17,FALSE),"")</f>
        <v>M. Emmanuel MACRON</v>
      </c>
      <c r="Q21" s="3">
        <f>IFERROR(VLOOKUP($A21,[1]Intermediaire!$G$2:X$99,18,FALSE),"")</f>
        <v>154</v>
      </c>
      <c r="R21" s="3" t="str">
        <f>IFERROR(VLOOKUP($A21,[1]Intermediaire!$G$2:Y$99,19,FALSE),"")</f>
        <v>M. Jean LASSALLE</v>
      </c>
      <c r="S21" s="3">
        <f>IFERROR(VLOOKUP($A21,[1]Intermediaire!$G$2:Z$99,20,FALSE),"")</f>
        <v>11</v>
      </c>
      <c r="T21" s="3" t="str">
        <f>IFERROR(VLOOKUP($A21,[1]Intermediaire!$G$2:AA$99,21,FALSE),"")</f>
        <v>Mme Marine LE PEN</v>
      </c>
      <c r="U21" s="3">
        <f>IFERROR(VLOOKUP($A21,[1]Intermediaire!$G$2:AB$99,22,FALSE),"")</f>
        <v>129</v>
      </c>
      <c r="V21" s="3" t="str">
        <f>IFERROR(VLOOKUP($A21,[1]Intermediaire!$G$2:AC$99,23,FALSE),"")</f>
        <v>M. Éric ZEMMOUR</v>
      </c>
      <c r="W21" s="3">
        <f>IFERROR(VLOOKUP($A21,[1]Intermediaire!$G$2:AD$99,24,FALSE),"")</f>
        <v>29</v>
      </c>
      <c r="X21" s="3" t="str">
        <f>IFERROR(VLOOKUP($A21,[1]Intermediaire!$G$2:AE$99,25,FALSE),"")</f>
        <v>M. Jean-Luc MÉLENCHON</v>
      </c>
      <c r="Y21" s="3">
        <f>IFERROR(VLOOKUP($A21,[1]Intermediaire!$G$2:AF$99,26,FALSE),"")</f>
        <v>229</v>
      </c>
      <c r="Z21" s="3" t="str">
        <f>IFERROR(VLOOKUP($A21,[1]Intermediaire!$G$2:AG$99,27,FALSE),"")</f>
        <v>Mme Anne HIDALGO</v>
      </c>
      <c r="AA21" s="3">
        <f>IFERROR(VLOOKUP($A21,[1]Intermediaire!$G$2:AH$99,28,FALSE),"")</f>
        <v>12</v>
      </c>
      <c r="AB21" s="3" t="str">
        <f>IFERROR(VLOOKUP($A21,[1]Intermediaire!$G$2:AI$99,29,FALSE),"")</f>
        <v>M. Yannick JADOT</v>
      </c>
      <c r="AC21" s="3">
        <f>IFERROR(VLOOKUP($A21,[1]Intermediaire!$G$2:AJ$99,30,FALSE),"")</f>
        <v>48</v>
      </c>
      <c r="AD21" s="3" t="str">
        <f>IFERROR(VLOOKUP($A21,[1]Intermediaire!$G$2:AK$99,31,FALSE),"")</f>
        <v>Mme Valérie PÉCRESSE</v>
      </c>
      <c r="AE21" s="3">
        <f>IFERROR(VLOOKUP($A21,[1]Intermediaire!$G$2:AL$99,32,FALSE),"")</f>
        <v>32</v>
      </c>
      <c r="AF21" s="3" t="str">
        <f>IFERROR(VLOOKUP($A21,[1]Intermediaire!$G$2:AM$99,33,FALSE),"")</f>
        <v>M. Philippe POUTOU</v>
      </c>
      <c r="AG21" s="3">
        <f>IFERROR(VLOOKUP($A21,[1]Intermediaire!$G$2:AN$99,34,FALSE),"")</f>
        <v>6</v>
      </c>
      <c r="AH21" s="3" t="str">
        <f>IFERROR(VLOOKUP($A21,[1]Intermediaire!$G$2:AO$99,35,FALSE),"")</f>
        <v>M. Nicolas DUPONT-AIGNAN</v>
      </c>
      <c r="AI21" s="3">
        <f>IFERROR(VLOOKUP($A21,[1]Intermediaire!$G$2:AP$99,36,FALSE),"")</f>
        <v>15</v>
      </c>
    </row>
    <row r="22" spans="1:35" x14ac:dyDescent="0.3">
      <c r="A22" s="2">
        <v>207</v>
      </c>
      <c r="B22" s="2">
        <f>IFERROR(VLOOKUP($A22,[1]Intermediaire!$G$2:$H$99,2,FALSE), "")</f>
        <v>8</v>
      </c>
      <c r="C22" s="2">
        <f>IFERROR(VLOOKUP($A22,[1]Intermediaire!$G$2:I$99,3,FALSE), "")</f>
        <v>4</v>
      </c>
      <c r="D22" s="2" t="str">
        <f>IFERROR(VLOOKUP($A22,[1]Intermediaire!$G$2:J$99,4,FALSE),"")</f>
        <v>I</v>
      </c>
      <c r="E22" s="2">
        <f>IFERROR(VLOOKUP($A22,[1]Intermediaire!$G$2:K$99,5,FALSE),"")</f>
        <v>923</v>
      </c>
      <c r="F22" s="2">
        <f>IFERROR(VLOOKUP($A22,[1]Intermediaire!$G$2:L$99,6,FALSE),"")</f>
        <v>202</v>
      </c>
      <c r="G22" s="2">
        <f>IFERROR(VLOOKUP($A22,[1]Intermediaire!$G$2:M$99,7,FALSE),"")</f>
        <v>721</v>
      </c>
      <c r="H22" s="2">
        <f>IFERROR(VLOOKUP($A22,[1]Intermediaire!$G$2:O$99,9,FALSE),"")</f>
        <v>6</v>
      </c>
      <c r="I22" s="2">
        <f>IFERROR(VLOOKUP($A22,[1]Intermediaire!$G$2:P$99,10,FALSE),"")</f>
        <v>2</v>
      </c>
      <c r="J22" s="2">
        <f>IFERROR(VLOOKUP($A22,[1]Intermediaire!$G$2:Q$99,11,FALSE),"")</f>
        <v>713</v>
      </c>
      <c r="K22" s="2">
        <f>IFERROR(VLOOKUP($A22,[1]Intermediaire!$G$2:R$99,12,FALSE),"")</f>
        <v>12</v>
      </c>
      <c r="L22" s="2" t="str">
        <f>IFERROR(VLOOKUP($A22,[1]Intermediaire!$G$2:S$99,13,FALSE),"")</f>
        <v xml:space="preserve"> Mme Nathalie ARTHAUD</v>
      </c>
      <c r="M22" s="2">
        <f>IFERROR(VLOOKUP($A22,[1]Intermediaire!$G$2:T$99,14,FALSE),"")</f>
        <v>3</v>
      </c>
      <c r="N22" s="2" t="str">
        <f>IFERROR(VLOOKUP($A22,[1]Intermediaire!$G$2:U$99,15,FALSE),"")</f>
        <v>M. Fabien ROUSSEL</v>
      </c>
      <c r="O22" s="2">
        <f>IFERROR(VLOOKUP($A22,[1]Intermediaire!$G$2:V$99,16,FALSE),"")</f>
        <v>11</v>
      </c>
      <c r="P22" s="2" t="str">
        <f>IFERROR(VLOOKUP($A22,[1]Intermediaire!$G$2:W$99,17,FALSE),"")</f>
        <v>M. Emmanuel MACRON</v>
      </c>
      <c r="Q22" s="2">
        <f>IFERROR(VLOOKUP($A22,[1]Intermediaire!$G$2:X$99,18,FALSE),"")</f>
        <v>171</v>
      </c>
      <c r="R22" s="2" t="str">
        <f>IFERROR(VLOOKUP($A22,[1]Intermediaire!$G$2:Y$99,19,FALSE),"")</f>
        <v>M. Jean LASSALLE</v>
      </c>
      <c r="S22" s="2">
        <f>IFERROR(VLOOKUP($A22,[1]Intermediaire!$G$2:Z$99,20,FALSE),"")</f>
        <v>14</v>
      </c>
      <c r="T22" s="2" t="str">
        <f>IFERROR(VLOOKUP($A22,[1]Intermediaire!$G$2:AA$99,21,FALSE),"")</f>
        <v>Mme Marine LE PEN</v>
      </c>
      <c r="U22" s="2">
        <f>IFERROR(VLOOKUP($A22,[1]Intermediaire!$G$2:AB$99,22,FALSE),"")</f>
        <v>68</v>
      </c>
      <c r="V22" s="2" t="str">
        <f>IFERROR(VLOOKUP($A22,[1]Intermediaire!$G$2:AC$99,23,FALSE),"")</f>
        <v>M. Éric ZEMMOUR</v>
      </c>
      <c r="W22" s="2">
        <f>IFERROR(VLOOKUP($A22,[1]Intermediaire!$G$2:AD$99,24,FALSE),"")</f>
        <v>38</v>
      </c>
      <c r="X22" s="2" t="str">
        <f>IFERROR(VLOOKUP($A22,[1]Intermediaire!$G$2:AE$99,25,FALSE),"")</f>
        <v>M. Jean-Luc MÉLENCHON</v>
      </c>
      <c r="Y22" s="2">
        <f>IFERROR(VLOOKUP($A22,[1]Intermediaire!$G$2:AF$99,26,FALSE),"")</f>
        <v>257</v>
      </c>
      <c r="Z22" s="2" t="str">
        <f>IFERROR(VLOOKUP($A22,[1]Intermediaire!$G$2:AG$99,27,FALSE),"")</f>
        <v>Mme Anne HIDALGO</v>
      </c>
      <c r="AA22" s="2">
        <f>IFERROR(VLOOKUP($A22,[1]Intermediaire!$G$2:AH$99,28,FALSE),"")</f>
        <v>15</v>
      </c>
      <c r="AB22" s="2" t="str">
        <f>IFERROR(VLOOKUP($A22,[1]Intermediaire!$G$2:AI$99,29,FALSE),"")</f>
        <v>M. Yannick JADOT</v>
      </c>
      <c r="AC22" s="2">
        <f>IFERROR(VLOOKUP($A22,[1]Intermediaire!$G$2:AJ$99,30,FALSE),"")</f>
        <v>64</v>
      </c>
      <c r="AD22" s="2" t="str">
        <f>IFERROR(VLOOKUP($A22,[1]Intermediaire!$G$2:AK$99,31,FALSE),"")</f>
        <v>Mme Valérie PÉCRESSE</v>
      </c>
      <c r="AE22" s="2">
        <f>IFERROR(VLOOKUP($A22,[1]Intermediaire!$G$2:AL$99,32,FALSE),"")</f>
        <v>50</v>
      </c>
      <c r="AF22" s="2" t="str">
        <f>IFERROR(VLOOKUP($A22,[1]Intermediaire!$G$2:AM$99,33,FALSE),"")</f>
        <v>M. Philippe POUTOU</v>
      </c>
      <c r="AG22" s="2">
        <f>IFERROR(VLOOKUP($A22,[1]Intermediaire!$G$2:AN$99,34,FALSE),"")</f>
        <v>4</v>
      </c>
      <c r="AH22" s="2" t="str">
        <f>IFERROR(VLOOKUP($A22,[1]Intermediaire!$G$2:AO$99,35,FALSE),"")</f>
        <v>M. Nicolas DUPONT-AIGNAN</v>
      </c>
      <c r="AI22" s="2">
        <f>IFERROR(VLOOKUP($A22,[1]Intermediaire!$G$2:AP$99,36,FALSE),"")</f>
        <v>18</v>
      </c>
    </row>
    <row r="23" spans="1:35" x14ac:dyDescent="0.3">
      <c r="A23" s="3">
        <v>208</v>
      </c>
      <c r="B23" s="3">
        <f>IFERROR(VLOOKUP($A23,[1]Intermediaire!$G$2:$H$99,2,FALSE), "")</f>
        <v>8</v>
      </c>
      <c r="C23" s="3">
        <f>IFERROR(VLOOKUP($A23,[1]Intermediaire!$G$2:I$99,3,FALSE), "")</f>
        <v>4</v>
      </c>
      <c r="D23" s="3" t="str">
        <f>IFERROR(VLOOKUP($A23,[1]Intermediaire!$G$2:J$99,4,FALSE),"")</f>
        <v>I</v>
      </c>
      <c r="E23" s="3">
        <f>IFERROR(VLOOKUP($A23,[1]Intermediaire!$G$2:K$99,5,FALSE),"")</f>
        <v>882</v>
      </c>
      <c r="F23" s="3">
        <f>IFERROR(VLOOKUP($A23,[1]Intermediaire!$G$2:L$99,6,FALSE),"")</f>
        <v>216</v>
      </c>
      <c r="G23" s="3">
        <f>IFERROR(VLOOKUP($A23,[1]Intermediaire!$G$2:M$99,7,FALSE),"")</f>
        <v>666</v>
      </c>
      <c r="H23" s="3">
        <f>IFERROR(VLOOKUP($A23,[1]Intermediaire!$G$2:O$99,9,FALSE),"")</f>
        <v>7</v>
      </c>
      <c r="I23" s="3">
        <f>IFERROR(VLOOKUP($A23,[1]Intermediaire!$G$2:P$99,10,FALSE),"")</f>
        <v>0</v>
      </c>
      <c r="J23" s="3">
        <f>IFERROR(VLOOKUP($A23,[1]Intermediaire!$G$2:Q$99,11,FALSE),"")</f>
        <v>659</v>
      </c>
      <c r="K23" s="3">
        <f>IFERROR(VLOOKUP($A23,[1]Intermediaire!$G$2:R$99,12,FALSE),"")</f>
        <v>12</v>
      </c>
      <c r="L23" s="3" t="str">
        <f>IFERROR(VLOOKUP($A23,[1]Intermediaire!$G$2:S$99,13,FALSE),"")</f>
        <v xml:space="preserve"> Mme Nathalie ARTHAUD</v>
      </c>
      <c r="M23" s="3">
        <f>IFERROR(VLOOKUP($A23,[1]Intermediaire!$G$2:T$99,14,FALSE),"")</f>
        <v>2</v>
      </c>
      <c r="N23" s="3" t="str">
        <f>IFERROR(VLOOKUP($A23,[1]Intermediaire!$G$2:U$99,15,FALSE),"")</f>
        <v>M. Fabien ROUSSEL</v>
      </c>
      <c r="O23" s="3">
        <f>IFERROR(VLOOKUP($A23,[1]Intermediaire!$G$2:V$99,16,FALSE),"")</f>
        <v>14</v>
      </c>
      <c r="P23" s="3" t="str">
        <f>IFERROR(VLOOKUP($A23,[1]Intermediaire!$G$2:W$99,17,FALSE),"")</f>
        <v>M. Emmanuel MACRON</v>
      </c>
      <c r="Q23" s="3">
        <f>IFERROR(VLOOKUP($A23,[1]Intermediaire!$G$2:X$99,18,FALSE),"")</f>
        <v>178</v>
      </c>
      <c r="R23" s="3" t="str">
        <f>IFERROR(VLOOKUP($A23,[1]Intermediaire!$G$2:Y$99,19,FALSE),"")</f>
        <v>M. Jean LASSALLE</v>
      </c>
      <c r="S23" s="3">
        <f>IFERROR(VLOOKUP($A23,[1]Intermediaire!$G$2:Z$99,20,FALSE),"")</f>
        <v>6</v>
      </c>
      <c r="T23" s="3" t="str">
        <f>IFERROR(VLOOKUP($A23,[1]Intermediaire!$G$2:AA$99,21,FALSE),"")</f>
        <v>Mme Marine LE PEN</v>
      </c>
      <c r="U23" s="3">
        <f>IFERROR(VLOOKUP($A23,[1]Intermediaire!$G$2:AB$99,22,FALSE),"")</f>
        <v>86</v>
      </c>
      <c r="V23" s="3" t="str">
        <f>IFERROR(VLOOKUP($A23,[1]Intermediaire!$G$2:AC$99,23,FALSE),"")</f>
        <v>M. Éric ZEMMOUR</v>
      </c>
      <c r="W23" s="3">
        <f>IFERROR(VLOOKUP($A23,[1]Intermediaire!$G$2:AD$99,24,FALSE),"")</f>
        <v>47</v>
      </c>
      <c r="X23" s="3" t="str">
        <f>IFERROR(VLOOKUP($A23,[1]Intermediaire!$G$2:AE$99,25,FALSE),"")</f>
        <v>M. Jean-Luc MÉLENCHON</v>
      </c>
      <c r="Y23" s="3">
        <f>IFERROR(VLOOKUP($A23,[1]Intermediaire!$G$2:AF$99,26,FALSE),"")</f>
        <v>192</v>
      </c>
      <c r="Z23" s="3" t="str">
        <f>IFERROR(VLOOKUP($A23,[1]Intermediaire!$G$2:AG$99,27,FALSE),"")</f>
        <v>Mme Anne HIDALGO</v>
      </c>
      <c r="AA23" s="3">
        <f>IFERROR(VLOOKUP($A23,[1]Intermediaire!$G$2:AH$99,28,FALSE),"")</f>
        <v>15</v>
      </c>
      <c r="AB23" s="3" t="str">
        <f>IFERROR(VLOOKUP($A23,[1]Intermediaire!$G$2:AI$99,29,FALSE),"")</f>
        <v>M. Yannick JADOT</v>
      </c>
      <c r="AC23" s="3">
        <f>IFERROR(VLOOKUP($A23,[1]Intermediaire!$G$2:AJ$99,30,FALSE),"")</f>
        <v>63</v>
      </c>
      <c r="AD23" s="3" t="str">
        <f>IFERROR(VLOOKUP($A23,[1]Intermediaire!$G$2:AK$99,31,FALSE),"")</f>
        <v>Mme Valérie PÉCRESSE</v>
      </c>
      <c r="AE23" s="3">
        <f>IFERROR(VLOOKUP($A23,[1]Intermediaire!$G$2:AL$99,32,FALSE),"")</f>
        <v>39</v>
      </c>
      <c r="AF23" s="3" t="str">
        <f>IFERROR(VLOOKUP($A23,[1]Intermediaire!$G$2:AM$99,33,FALSE),"")</f>
        <v>M. Philippe POUTOU</v>
      </c>
      <c r="AG23" s="3">
        <f>IFERROR(VLOOKUP($A23,[1]Intermediaire!$G$2:AN$99,34,FALSE),"")</f>
        <v>7</v>
      </c>
      <c r="AH23" s="3" t="str">
        <f>IFERROR(VLOOKUP($A23,[1]Intermediaire!$G$2:AO$99,35,FALSE),"")</f>
        <v>M. Nicolas DUPONT-AIGNAN</v>
      </c>
      <c r="AI23" s="3">
        <f>IFERROR(VLOOKUP($A23,[1]Intermediaire!$G$2:AP$99,36,FALSE),"")</f>
        <v>10</v>
      </c>
    </row>
    <row r="24" spans="1:35" x14ac:dyDescent="0.3">
      <c r="A24" s="2">
        <v>209</v>
      </c>
      <c r="B24" s="2">
        <f>IFERROR(VLOOKUP($A24,[1]Intermediaire!$G$2:$H$99,2,FALSE), "")</f>
        <v>8</v>
      </c>
      <c r="C24" s="2">
        <f>IFERROR(VLOOKUP($A24,[1]Intermediaire!$G$2:I$99,3,FALSE), "")</f>
        <v>4</v>
      </c>
      <c r="D24" s="2" t="str">
        <f>IFERROR(VLOOKUP($A24,[1]Intermediaire!$G$2:J$99,4,FALSE),"")</f>
        <v>I</v>
      </c>
      <c r="E24" s="2">
        <f>IFERROR(VLOOKUP($A24,[1]Intermediaire!$G$2:K$99,5,FALSE),"")</f>
        <v>630</v>
      </c>
      <c r="F24" s="2">
        <f>IFERROR(VLOOKUP($A24,[1]Intermediaire!$G$2:L$99,6,FALSE),"")</f>
        <v>148</v>
      </c>
      <c r="G24" s="2">
        <f>IFERROR(VLOOKUP($A24,[1]Intermediaire!$G$2:M$99,7,FALSE),"")</f>
        <v>482</v>
      </c>
      <c r="H24" s="2">
        <f>IFERROR(VLOOKUP($A24,[1]Intermediaire!$G$2:O$99,9,FALSE),"")</f>
        <v>5</v>
      </c>
      <c r="I24" s="2">
        <f>IFERROR(VLOOKUP($A24,[1]Intermediaire!$G$2:P$99,10,FALSE),"")</f>
        <v>1</v>
      </c>
      <c r="J24" s="2">
        <f>IFERROR(VLOOKUP($A24,[1]Intermediaire!$G$2:Q$99,11,FALSE),"")</f>
        <v>476</v>
      </c>
      <c r="K24" s="2">
        <f>IFERROR(VLOOKUP($A24,[1]Intermediaire!$G$2:R$99,12,FALSE),"")</f>
        <v>12</v>
      </c>
      <c r="L24" s="2" t="str">
        <f>IFERROR(VLOOKUP($A24,[1]Intermediaire!$G$2:S$99,13,FALSE),"")</f>
        <v xml:space="preserve"> Mme Nathalie ARTHAUD</v>
      </c>
      <c r="M24" s="2">
        <f>IFERROR(VLOOKUP($A24,[1]Intermediaire!$G$2:T$99,14,FALSE),"")</f>
        <v>0</v>
      </c>
      <c r="N24" s="2" t="str">
        <f>IFERROR(VLOOKUP($A24,[1]Intermediaire!$G$2:U$99,15,FALSE),"")</f>
        <v>M. Fabien ROUSSEL</v>
      </c>
      <c r="O24" s="2">
        <f>IFERROR(VLOOKUP($A24,[1]Intermediaire!$G$2:V$99,16,FALSE),"")</f>
        <v>12</v>
      </c>
      <c r="P24" s="2" t="str">
        <f>IFERROR(VLOOKUP($A24,[1]Intermediaire!$G$2:W$99,17,FALSE),"")</f>
        <v>M. Emmanuel MACRON</v>
      </c>
      <c r="Q24" s="2">
        <f>IFERROR(VLOOKUP($A24,[1]Intermediaire!$G$2:X$99,18,FALSE),"")</f>
        <v>93</v>
      </c>
      <c r="R24" s="2" t="str">
        <f>IFERROR(VLOOKUP($A24,[1]Intermediaire!$G$2:Y$99,19,FALSE),"")</f>
        <v>M. Jean LASSALLE</v>
      </c>
      <c r="S24" s="2">
        <f>IFERROR(VLOOKUP($A24,[1]Intermediaire!$G$2:Z$99,20,FALSE),"")</f>
        <v>9</v>
      </c>
      <c r="T24" s="2" t="str">
        <f>IFERROR(VLOOKUP($A24,[1]Intermediaire!$G$2:AA$99,21,FALSE),"")</f>
        <v>Mme Marine LE PEN</v>
      </c>
      <c r="U24" s="2">
        <f>IFERROR(VLOOKUP($A24,[1]Intermediaire!$G$2:AB$99,22,FALSE),"")</f>
        <v>83</v>
      </c>
      <c r="V24" s="2" t="str">
        <f>IFERROR(VLOOKUP($A24,[1]Intermediaire!$G$2:AC$99,23,FALSE),"")</f>
        <v>M. Éric ZEMMOUR</v>
      </c>
      <c r="W24" s="2">
        <f>IFERROR(VLOOKUP($A24,[1]Intermediaire!$G$2:AD$99,24,FALSE),"")</f>
        <v>31</v>
      </c>
      <c r="X24" s="2" t="str">
        <f>IFERROR(VLOOKUP($A24,[1]Intermediaire!$G$2:AE$99,25,FALSE),"")</f>
        <v>M. Jean-Luc MÉLENCHON</v>
      </c>
      <c r="Y24" s="2">
        <f>IFERROR(VLOOKUP($A24,[1]Intermediaire!$G$2:AF$99,26,FALSE),"")</f>
        <v>177</v>
      </c>
      <c r="Z24" s="2" t="str">
        <f>IFERROR(VLOOKUP($A24,[1]Intermediaire!$G$2:AG$99,27,FALSE),"")</f>
        <v>Mme Anne HIDALGO</v>
      </c>
      <c r="AA24" s="2">
        <f>IFERROR(VLOOKUP($A24,[1]Intermediaire!$G$2:AH$99,28,FALSE),"")</f>
        <v>15</v>
      </c>
      <c r="AB24" s="2" t="str">
        <f>IFERROR(VLOOKUP($A24,[1]Intermediaire!$G$2:AI$99,29,FALSE),"")</f>
        <v>M. Yannick JADOT</v>
      </c>
      <c r="AC24" s="2">
        <f>IFERROR(VLOOKUP($A24,[1]Intermediaire!$G$2:AJ$99,30,FALSE),"")</f>
        <v>22</v>
      </c>
      <c r="AD24" s="2" t="str">
        <f>IFERROR(VLOOKUP($A24,[1]Intermediaire!$G$2:AK$99,31,FALSE),"")</f>
        <v>Mme Valérie PÉCRESSE</v>
      </c>
      <c r="AE24" s="2">
        <f>IFERROR(VLOOKUP($A24,[1]Intermediaire!$G$2:AL$99,32,FALSE),"")</f>
        <v>15</v>
      </c>
      <c r="AF24" s="2" t="str">
        <f>IFERROR(VLOOKUP($A24,[1]Intermediaire!$G$2:AM$99,33,FALSE),"")</f>
        <v>M. Philippe POUTOU</v>
      </c>
      <c r="AG24" s="2">
        <f>IFERROR(VLOOKUP($A24,[1]Intermediaire!$G$2:AN$99,34,FALSE),"")</f>
        <v>3</v>
      </c>
      <c r="AH24" s="2" t="str">
        <f>IFERROR(VLOOKUP($A24,[1]Intermediaire!$G$2:AO$99,35,FALSE),"")</f>
        <v>M. Nicolas DUPONT-AIGNAN</v>
      </c>
      <c r="AI24" s="2">
        <f>IFERROR(VLOOKUP($A24,[1]Intermediaire!$G$2:AP$99,36,FALSE),"")</f>
        <v>16</v>
      </c>
    </row>
    <row r="25" spans="1:35" x14ac:dyDescent="0.3">
      <c r="A25" s="3">
        <v>210</v>
      </c>
      <c r="B25" s="3">
        <f>IFERROR(VLOOKUP($A25,[1]Intermediaire!$G$2:$H$99,2,FALSE), "")</f>
        <v>8</v>
      </c>
      <c r="C25" s="3">
        <f>IFERROR(VLOOKUP($A25,[1]Intermediaire!$G$2:I$99,3,FALSE), "")</f>
        <v>4</v>
      </c>
      <c r="D25" s="3" t="str">
        <f>IFERROR(VLOOKUP($A25,[1]Intermediaire!$G$2:J$99,4,FALSE),"")</f>
        <v>I</v>
      </c>
      <c r="E25" s="3">
        <f>IFERROR(VLOOKUP($A25,[1]Intermediaire!$G$2:K$99,5,FALSE),"")</f>
        <v>1038</v>
      </c>
      <c r="F25" s="3">
        <f>IFERROR(VLOOKUP($A25,[1]Intermediaire!$G$2:L$99,6,FALSE),"")</f>
        <v>202</v>
      </c>
      <c r="G25" s="3">
        <f>IFERROR(VLOOKUP($A25,[1]Intermediaire!$G$2:M$99,7,FALSE),"")</f>
        <v>836</v>
      </c>
      <c r="H25" s="3">
        <f>IFERROR(VLOOKUP($A25,[1]Intermediaire!$G$2:O$99,9,FALSE),"")</f>
        <v>15</v>
      </c>
      <c r="I25" s="3">
        <f>IFERROR(VLOOKUP($A25,[1]Intermediaire!$G$2:P$99,10,FALSE),"")</f>
        <v>5</v>
      </c>
      <c r="J25" s="3">
        <f>IFERROR(VLOOKUP($A25,[1]Intermediaire!$G$2:Q$99,11,FALSE),"")</f>
        <v>816</v>
      </c>
      <c r="K25" s="3">
        <f>IFERROR(VLOOKUP($A25,[1]Intermediaire!$G$2:R$99,12,FALSE),"")</f>
        <v>12</v>
      </c>
      <c r="L25" s="3" t="str">
        <f>IFERROR(VLOOKUP($A25,[1]Intermediaire!$G$2:S$99,13,FALSE),"")</f>
        <v xml:space="preserve"> Mme Nathalie ARTHAUD</v>
      </c>
      <c r="M25" s="3">
        <f>IFERROR(VLOOKUP($A25,[1]Intermediaire!$G$2:T$99,14,FALSE),"")</f>
        <v>1</v>
      </c>
      <c r="N25" s="3" t="str">
        <f>IFERROR(VLOOKUP($A25,[1]Intermediaire!$G$2:U$99,15,FALSE),"")</f>
        <v>M. Fabien ROUSSEL</v>
      </c>
      <c r="O25" s="3">
        <f>IFERROR(VLOOKUP($A25,[1]Intermediaire!$G$2:V$99,16,FALSE),"")</f>
        <v>15</v>
      </c>
      <c r="P25" s="3" t="str">
        <f>IFERROR(VLOOKUP($A25,[1]Intermediaire!$G$2:W$99,17,FALSE),"")</f>
        <v>M. Emmanuel MACRON</v>
      </c>
      <c r="Q25" s="3">
        <f>IFERROR(VLOOKUP($A25,[1]Intermediaire!$G$2:X$99,18,FALSE),"")</f>
        <v>195</v>
      </c>
      <c r="R25" s="3" t="str">
        <f>IFERROR(VLOOKUP($A25,[1]Intermediaire!$G$2:Y$99,19,FALSE),"")</f>
        <v>M. Jean LASSALLE</v>
      </c>
      <c r="S25" s="3">
        <f>IFERROR(VLOOKUP($A25,[1]Intermediaire!$G$2:Z$99,20,FALSE),"")</f>
        <v>25</v>
      </c>
      <c r="T25" s="3" t="str">
        <f>IFERROR(VLOOKUP($A25,[1]Intermediaire!$G$2:AA$99,21,FALSE),"")</f>
        <v>Mme Marine LE PEN</v>
      </c>
      <c r="U25" s="3">
        <f>IFERROR(VLOOKUP($A25,[1]Intermediaire!$G$2:AB$99,22,FALSE),"")</f>
        <v>89</v>
      </c>
      <c r="V25" s="3" t="str">
        <f>IFERROR(VLOOKUP($A25,[1]Intermediaire!$G$2:AC$99,23,FALSE),"")</f>
        <v>M. Éric ZEMMOUR</v>
      </c>
      <c r="W25" s="3">
        <f>IFERROR(VLOOKUP($A25,[1]Intermediaire!$G$2:AD$99,24,FALSE),"")</f>
        <v>42</v>
      </c>
      <c r="X25" s="3" t="str">
        <f>IFERROR(VLOOKUP($A25,[1]Intermediaire!$G$2:AE$99,25,FALSE),"")</f>
        <v>M. Jean-Luc MÉLENCHON</v>
      </c>
      <c r="Y25" s="3">
        <f>IFERROR(VLOOKUP($A25,[1]Intermediaire!$G$2:AF$99,26,FALSE),"")</f>
        <v>275</v>
      </c>
      <c r="Z25" s="3" t="str">
        <f>IFERROR(VLOOKUP($A25,[1]Intermediaire!$G$2:AG$99,27,FALSE),"")</f>
        <v>Mme Anne HIDALGO</v>
      </c>
      <c r="AA25" s="3">
        <f>IFERROR(VLOOKUP($A25,[1]Intermediaire!$G$2:AH$99,28,FALSE),"")</f>
        <v>33</v>
      </c>
      <c r="AB25" s="3" t="str">
        <f>IFERROR(VLOOKUP($A25,[1]Intermediaire!$G$2:AI$99,29,FALSE),"")</f>
        <v>M. Yannick JADOT</v>
      </c>
      <c r="AC25" s="3">
        <f>IFERROR(VLOOKUP($A25,[1]Intermediaire!$G$2:AJ$99,30,FALSE),"")</f>
        <v>80</v>
      </c>
      <c r="AD25" s="3" t="str">
        <f>IFERROR(VLOOKUP($A25,[1]Intermediaire!$G$2:AK$99,31,FALSE),"")</f>
        <v>Mme Valérie PÉCRESSE</v>
      </c>
      <c r="AE25" s="3">
        <f>IFERROR(VLOOKUP($A25,[1]Intermediaire!$G$2:AL$99,32,FALSE),"")</f>
        <v>36</v>
      </c>
      <c r="AF25" s="3" t="str">
        <f>IFERROR(VLOOKUP($A25,[1]Intermediaire!$G$2:AM$99,33,FALSE),"")</f>
        <v>M. Philippe POUTOU</v>
      </c>
      <c r="AG25" s="3">
        <f>IFERROR(VLOOKUP($A25,[1]Intermediaire!$G$2:AN$99,34,FALSE),"")</f>
        <v>6</v>
      </c>
      <c r="AH25" s="3" t="str">
        <f>IFERROR(VLOOKUP($A25,[1]Intermediaire!$G$2:AO$99,35,FALSE),"")</f>
        <v>M. Nicolas DUPONT-AIGNAN</v>
      </c>
      <c r="AI25" s="3">
        <f>IFERROR(VLOOKUP($A25,[1]Intermediaire!$G$2:AP$99,36,FALSE),"")</f>
        <v>19</v>
      </c>
    </row>
    <row r="26" spans="1:35" x14ac:dyDescent="0.3">
      <c r="A26" s="2">
        <v>211</v>
      </c>
      <c r="B26" s="2">
        <f>IFERROR(VLOOKUP($A26,[1]Intermediaire!$G$2:$H$99,2,FALSE), "")</f>
        <v>8</v>
      </c>
      <c r="C26" s="2">
        <f>IFERROR(VLOOKUP($A26,[1]Intermediaire!$G$2:I$99,3,FALSE), "")</f>
        <v>4</v>
      </c>
      <c r="D26" s="2" t="str">
        <f>IFERROR(VLOOKUP($A26,[1]Intermediaire!$G$2:J$99,4,FALSE),"")</f>
        <v>I</v>
      </c>
      <c r="E26" s="2">
        <f>IFERROR(VLOOKUP($A26,[1]Intermediaire!$G$2:K$99,5,FALSE),"")</f>
        <v>858</v>
      </c>
      <c r="F26" s="2">
        <f>IFERROR(VLOOKUP($A26,[1]Intermediaire!$G$2:L$99,6,FALSE),"")</f>
        <v>208</v>
      </c>
      <c r="G26" s="2">
        <f>IFERROR(VLOOKUP($A26,[1]Intermediaire!$G$2:M$99,7,FALSE),"")</f>
        <v>650</v>
      </c>
      <c r="H26" s="2">
        <f>IFERROR(VLOOKUP($A26,[1]Intermediaire!$G$2:O$99,9,FALSE),"")</f>
        <v>8</v>
      </c>
      <c r="I26" s="2">
        <f>IFERROR(VLOOKUP($A26,[1]Intermediaire!$G$2:P$99,10,FALSE),"")</f>
        <v>7</v>
      </c>
      <c r="J26" s="2">
        <f>IFERROR(VLOOKUP($A26,[1]Intermediaire!$G$2:Q$99,11,FALSE),"")</f>
        <v>635</v>
      </c>
      <c r="K26" s="2">
        <f>IFERROR(VLOOKUP($A26,[1]Intermediaire!$G$2:R$99,12,FALSE),"")</f>
        <v>12</v>
      </c>
      <c r="L26" s="2" t="str">
        <f>IFERROR(VLOOKUP($A26,[1]Intermediaire!$G$2:S$99,13,FALSE),"")</f>
        <v xml:space="preserve"> Mme Nathalie ARTHAUD</v>
      </c>
      <c r="M26" s="2">
        <f>IFERROR(VLOOKUP($A26,[1]Intermediaire!$G$2:T$99,14,FALSE),"")</f>
        <v>2</v>
      </c>
      <c r="N26" s="2" t="str">
        <f>IFERROR(VLOOKUP($A26,[1]Intermediaire!$G$2:U$99,15,FALSE),"")</f>
        <v>M. Fabien ROUSSEL</v>
      </c>
      <c r="O26" s="2">
        <f>IFERROR(VLOOKUP($A26,[1]Intermediaire!$G$2:V$99,16,FALSE),"")</f>
        <v>13</v>
      </c>
      <c r="P26" s="2" t="str">
        <f>IFERROR(VLOOKUP($A26,[1]Intermediaire!$G$2:W$99,17,FALSE),"")</f>
        <v>M. Emmanuel MACRON</v>
      </c>
      <c r="Q26" s="2">
        <f>IFERROR(VLOOKUP($A26,[1]Intermediaire!$G$2:X$99,18,FALSE),"")</f>
        <v>163</v>
      </c>
      <c r="R26" s="2" t="str">
        <f>IFERROR(VLOOKUP($A26,[1]Intermediaire!$G$2:Y$99,19,FALSE),"")</f>
        <v>M. Jean LASSALLE</v>
      </c>
      <c r="S26" s="2">
        <f>IFERROR(VLOOKUP($A26,[1]Intermediaire!$G$2:Z$99,20,FALSE),"")</f>
        <v>5</v>
      </c>
      <c r="T26" s="2" t="str">
        <f>IFERROR(VLOOKUP($A26,[1]Intermediaire!$G$2:AA$99,21,FALSE),"")</f>
        <v>Mme Marine LE PEN</v>
      </c>
      <c r="U26" s="2">
        <f>IFERROR(VLOOKUP($A26,[1]Intermediaire!$G$2:AB$99,22,FALSE),"")</f>
        <v>71</v>
      </c>
      <c r="V26" s="2" t="str">
        <f>IFERROR(VLOOKUP($A26,[1]Intermediaire!$G$2:AC$99,23,FALSE),"")</f>
        <v>M. Éric ZEMMOUR</v>
      </c>
      <c r="W26" s="2">
        <f>IFERROR(VLOOKUP($A26,[1]Intermediaire!$G$2:AD$99,24,FALSE),"")</f>
        <v>31</v>
      </c>
      <c r="X26" s="2" t="str">
        <f>IFERROR(VLOOKUP($A26,[1]Intermediaire!$G$2:AE$99,25,FALSE),"")</f>
        <v>M. Jean-Luc MÉLENCHON</v>
      </c>
      <c r="Y26" s="2">
        <f>IFERROR(VLOOKUP($A26,[1]Intermediaire!$G$2:AF$99,26,FALSE),"")</f>
        <v>244</v>
      </c>
      <c r="Z26" s="2" t="str">
        <f>IFERROR(VLOOKUP($A26,[1]Intermediaire!$G$2:AG$99,27,FALSE),"")</f>
        <v>Mme Anne HIDALGO</v>
      </c>
      <c r="AA26" s="2">
        <f>IFERROR(VLOOKUP($A26,[1]Intermediaire!$G$2:AH$99,28,FALSE),"")</f>
        <v>15</v>
      </c>
      <c r="AB26" s="2" t="str">
        <f>IFERROR(VLOOKUP($A26,[1]Intermediaire!$G$2:AI$99,29,FALSE),"")</f>
        <v>M. Yannick JADOT</v>
      </c>
      <c r="AC26" s="2">
        <f>IFERROR(VLOOKUP($A26,[1]Intermediaire!$G$2:AJ$99,30,FALSE),"")</f>
        <v>51</v>
      </c>
      <c r="AD26" s="2" t="str">
        <f>IFERROR(VLOOKUP($A26,[1]Intermediaire!$G$2:AK$99,31,FALSE),"")</f>
        <v>Mme Valérie PÉCRESSE</v>
      </c>
      <c r="AE26" s="2">
        <f>IFERROR(VLOOKUP($A26,[1]Intermediaire!$G$2:AL$99,32,FALSE),"")</f>
        <v>23</v>
      </c>
      <c r="AF26" s="2" t="str">
        <f>IFERROR(VLOOKUP($A26,[1]Intermediaire!$G$2:AM$99,33,FALSE),"")</f>
        <v>M. Philippe POUTOU</v>
      </c>
      <c r="AG26" s="2">
        <f>IFERROR(VLOOKUP($A26,[1]Intermediaire!$G$2:AN$99,34,FALSE),"")</f>
        <v>8</v>
      </c>
      <c r="AH26" s="2" t="str">
        <f>IFERROR(VLOOKUP($A26,[1]Intermediaire!$G$2:AO$99,35,FALSE),"")</f>
        <v>M. Nicolas DUPONT-AIGNAN</v>
      </c>
      <c r="AI26" s="2">
        <f>IFERROR(VLOOKUP($A26,[1]Intermediaire!$G$2:AP$99,36,FALSE),"")</f>
        <v>9</v>
      </c>
    </row>
    <row r="27" spans="1:35" x14ac:dyDescent="0.3">
      <c r="A27" s="3">
        <v>301</v>
      </c>
      <c r="B27" s="3">
        <f>IFERROR(VLOOKUP($A27,[1]Intermediaire!$G$2:$H$99,2,FALSE), "")</f>
        <v>9</v>
      </c>
      <c r="C27" s="3">
        <f>IFERROR(VLOOKUP($A27,[1]Intermediaire!$G$2:I$99,3,FALSE), "")</f>
        <v>4</v>
      </c>
      <c r="D27" s="3" t="str">
        <f>IFERROR(VLOOKUP($A27,[1]Intermediaire!$G$2:J$99,4,FALSE),"")</f>
        <v>I</v>
      </c>
      <c r="E27" s="3">
        <f>IFERROR(VLOOKUP($A27,[1]Intermediaire!$G$2:K$99,5,FALSE),"")</f>
        <v>957</v>
      </c>
      <c r="F27" s="3">
        <f>IFERROR(VLOOKUP($A27,[1]Intermediaire!$G$2:L$99,6,FALSE),"")</f>
        <v>281</v>
      </c>
      <c r="G27" s="3">
        <f>IFERROR(VLOOKUP($A27,[1]Intermediaire!$G$2:M$99,7,FALSE),"")</f>
        <v>676</v>
      </c>
      <c r="H27" s="3">
        <f>IFERROR(VLOOKUP($A27,[1]Intermediaire!$G$2:O$99,9,FALSE),"")</f>
        <v>6</v>
      </c>
      <c r="I27" s="3">
        <f>IFERROR(VLOOKUP($A27,[1]Intermediaire!$G$2:P$99,10,FALSE),"")</f>
        <v>1</v>
      </c>
      <c r="J27" s="3">
        <f>IFERROR(VLOOKUP($A27,[1]Intermediaire!$G$2:Q$99,11,FALSE),"")</f>
        <v>669</v>
      </c>
      <c r="K27" s="3">
        <f>IFERROR(VLOOKUP($A27,[1]Intermediaire!$G$2:R$99,12,FALSE),"")</f>
        <v>12</v>
      </c>
      <c r="L27" s="3" t="str">
        <f>IFERROR(VLOOKUP($A27,[1]Intermediaire!$G$2:S$99,13,FALSE),"")</f>
        <v xml:space="preserve"> Mme Nathalie ARTHAUD</v>
      </c>
      <c r="M27" s="3">
        <f>IFERROR(VLOOKUP($A27,[1]Intermediaire!$G$2:T$99,14,FALSE),"")</f>
        <v>2</v>
      </c>
      <c r="N27" s="3" t="str">
        <f>IFERROR(VLOOKUP($A27,[1]Intermediaire!$G$2:U$99,15,FALSE),"")</f>
        <v>M. Fabien ROUSSEL</v>
      </c>
      <c r="O27" s="3">
        <f>IFERROR(VLOOKUP($A27,[1]Intermediaire!$G$2:V$99,16,FALSE),"")</f>
        <v>26</v>
      </c>
      <c r="P27" s="3" t="str">
        <f>IFERROR(VLOOKUP($A27,[1]Intermediaire!$G$2:W$99,17,FALSE),"")</f>
        <v>M. Emmanuel MACRON</v>
      </c>
      <c r="Q27" s="3">
        <f>IFERROR(VLOOKUP($A27,[1]Intermediaire!$G$2:X$99,18,FALSE),"")</f>
        <v>142</v>
      </c>
      <c r="R27" s="3" t="str">
        <f>IFERROR(VLOOKUP($A27,[1]Intermediaire!$G$2:Y$99,19,FALSE),"")</f>
        <v>M. Jean LASSALLE</v>
      </c>
      <c r="S27" s="3">
        <f>IFERROR(VLOOKUP($A27,[1]Intermediaire!$G$2:Z$99,20,FALSE),"")</f>
        <v>18</v>
      </c>
      <c r="T27" s="3" t="str">
        <f>IFERROR(VLOOKUP($A27,[1]Intermediaire!$G$2:AA$99,21,FALSE),"")</f>
        <v>Mme Marine LE PEN</v>
      </c>
      <c r="U27" s="3">
        <f>IFERROR(VLOOKUP($A27,[1]Intermediaire!$G$2:AB$99,22,FALSE),"")</f>
        <v>105</v>
      </c>
      <c r="V27" s="3" t="str">
        <f>IFERROR(VLOOKUP($A27,[1]Intermediaire!$G$2:AC$99,23,FALSE),"")</f>
        <v>M. Éric ZEMMOUR</v>
      </c>
      <c r="W27" s="3">
        <f>IFERROR(VLOOKUP($A27,[1]Intermediaire!$G$2:AD$99,24,FALSE),"")</f>
        <v>31</v>
      </c>
      <c r="X27" s="3" t="str">
        <f>IFERROR(VLOOKUP($A27,[1]Intermediaire!$G$2:AE$99,25,FALSE),"")</f>
        <v>M. Jean-Luc MÉLENCHON</v>
      </c>
      <c r="Y27" s="3">
        <f>IFERROR(VLOOKUP($A27,[1]Intermediaire!$G$2:AF$99,26,FALSE),"")</f>
        <v>252</v>
      </c>
      <c r="Z27" s="3" t="str">
        <f>IFERROR(VLOOKUP($A27,[1]Intermediaire!$G$2:AG$99,27,FALSE),"")</f>
        <v>Mme Anne HIDALGO</v>
      </c>
      <c r="AA27" s="3">
        <f>IFERROR(VLOOKUP($A27,[1]Intermediaire!$G$2:AH$99,28,FALSE),"")</f>
        <v>12</v>
      </c>
      <c r="AB27" s="3" t="str">
        <f>IFERROR(VLOOKUP($A27,[1]Intermediaire!$G$2:AI$99,29,FALSE),"")</f>
        <v>M. Yannick JADOT</v>
      </c>
      <c r="AC27" s="3">
        <f>IFERROR(VLOOKUP($A27,[1]Intermediaire!$G$2:AJ$99,30,FALSE),"")</f>
        <v>52</v>
      </c>
      <c r="AD27" s="3" t="str">
        <f>IFERROR(VLOOKUP($A27,[1]Intermediaire!$G$2:AK$99,31,FALSE),"")</f>
        <v>Mme Valérie PÉCRESSE</v>
      </c>
      <c r="AE27" s="3">
        <f>IFERROR(VLOOKUP($A27,[1]Intermediaire!$G$2:AL$99,32,FALSE),"")</f>
        <v>8</v>
      </c>
      <c r="AF27" s="3" t="str">
        <f>IFERROR(VLOOKUP($A27,[1]Intermediaire!$G$2:AM$99,33,FALSE),"")</f>
        <v>M. Philippe POUTOU</v>
      </c>
      <c r="AG27" s="3">
        <f>IFERROR(VLOOKUP($A27,[1]Intermediaire!$G$2:AN$99,34,FALSE),"")</f>
        <v>5</v>
      </c>
      <c r="AH27" s="3" t="str">
        <f>IFERROR(VLOOKUP($A27,[1]Intermediaire!$G$2:AO$99,35,FALSE),"")</f>
        <v>M. Nicolas DUPONT-AIGNAN</v>
      </c>
      <c r="AI27" s="3">
        <f>IFERROR(VLOOKUP($A27,[1]Intermediaire!$G$2:AP$99,36,FALSE),"")</f>
        <v>16</v>
      </c>
    </row>
    <row r="28" spans="1:35" x14ac:dyDescent="0.3">
      <c r="A28" s="2">
        <v>302</v>
      </c>
      <c r="B28" s="2">
        <f>IFERROR(VLOOKUP($A28,[1]Intermediaire!$G$2:$H$99,2,FALSE), "")</f>
        <v>9</v>
      </c>
      <c r="C28" s="2">
        <f>IFERROR(VLOOKUP($A28,[1]Intermediaire!$G$2:I$99,3,FALSE), "")</f>
        <v>4</v>
      </c>
      <c r="D28" s="2" t="str">
        <f>IFERROR(VLOOKUP($A28,[1]Intermediaire!$G$2:J$99,4,FALSE),"")</f>
        <v>I</v>
      </c>
      <c r="E28" s="2">
        <f>IFERROR(VLOOKUP($A28,[1]Intermediaire!$G$2:K$99,5,FALSE),"")</f>
        <v>843</v>
      </c>
      <c r="F28" s="2">
        <f>IFERROR(VLOOKUP($A28,[1]Intermediaire!$G$2:L$99,6,FALSE),"")</f>
        <v>329</v>
      </c>
      <c r="G28" s="2">
        <f>IFERROR(VLOOKUP($A28,[1]Intermediaire!$G$2:M$99,7,FALSE),"")</f>
        <v>514</v>
      </c>
      <c r="H28" s="2">
        <f>IFERROR(VLOOKUP($A28,[1]Intermediaire!$G$2:O$99,9,FALSE),"")</f>
        <v>6</v>
      </c>
      <c r="I28" s="2">
        <f>IFERROR(VLOOKUP($A28,[1]Intermediaire!$G$2:P$99,10,FALSE),"")</f>
        <v>5</v>
      </c>
      <c r="J28" s="2">
        <f>IFERROR(VLOOKUP($A28,[1]Intermediaire!$G$2:Q$99,11,FALSE),"")</f>
        <v>503</v>
      </c>
      <c r="K28" s="2">
        <f>IFERROR(VLOOKUP($A28,[1]Intermediaire!$G$2:R$99,12,FALSE),"")</f>
        <v>12</v>
      </c>
      <c r="L28" s="2" t="str">
        <f>IFERROR(VLOOKUP($A28,[1]Intermediaire!$G$2:S$99,13,FALSE),"")</f>
        <v xml:space="preserve"> Mme Nathalie ARTHAUD</v>
      </c>
      <c r="M28" s="2">
        <f>IFERROR(VLOOKUP($A28,[1]Intermediaire!$G$2:T$99,14,FALSE),"")</f>
        <v>5</v>
      </c>
      <c r="N28" s="2" t="str">
        <f>IFERROR(VLOOKUP($A28,[1]Intermediaire!$G$2:U$99,15,FALSE),"")</f>
        <v>M. Fabien ROUSSEL</v>
      </c>
      <c r="O28" s="2">
        <f>IFERROR(VLOOKUP($A28,[1]Intermediaire!$G$2:V$99,16,FALSE),"")</f>
        <v>12</v>
      </c>
      <c r="P28" s="2" t="str">
        <f>IFERROR(VLOOKUP($A28,[1]Intermediaire!$G$2:W$99,17,FALSE),"")</f>
        <v>M. Emmanuel MACRON</v>
      </c>
      <c r="Q28" s="2">
        <f>IFERROR(VLOOKUP($A28,[1]Intermediaire!$G$2:X$99,18,FALSE),"")</f>
        <v>71</v>
      </c>
      <c r="R28" s="2" t="str">
        <f>IFERROR(VLOOKUP($A28,[1]Intermediaire!$G$2:Y$99,19,FALSE),"")</f>
        <v>M. Jean LASSALLE</v>
      </c>
      <c r="S28" s="2">
        <f>IFERROR(VLOOKUP($A28,[1]Intermediaire!$G$2:Z$99,20,FALSE),"")</f>
        <v>17</v>
      </c>
      <c r="T28" s="2" t="str">
        <f>IFERROR(VLOOKUP($A28,[1]Intermediaire!$G$2:AA$99,21,FALSE),"")</f>
        <v>Mme Marine LE PEN</v>
      </c>
      <c r="U28" s="2">
        <f>IFERROR(VLOOKUP($A28,[1]Intermediaire!$G$2:AB$99,22,FALSE),"")</f>
        <v>98</v>
      </c>
      <c r="V28" s="2" t="str">
        <f>IFERROR(VLOOKUP($A28,[1]Intermediaire!$G$2:AC$99,23,FALSE),"")</f>
        <v>M. Éric ZEMMOUR</v>
      </c>
      <c r="W28" s="2">
        <f>IFERROR(VLOOKUP($A28,[1]Intermediaire!$G$2:AD$99,24,FALSE),"")</f>
        <v>19</v>
      </c>
      <c r="X28" s="2" t="str">
        <f>IFERROR(VLOOKUP($A28,[1]Intermediaire!$G$2:AE$99,25,FALSE),"")</f>
        <v>M. Jean-Luc MÉLENCHON</v>
      </c>
      <c r="Y28" s="2">
        <f>IFERROR(VLOOKUP($A28,[1]Intermediaire!$G$2:AF$99,26,FALSE),"")</f>
        <v>227</v>
      </c>
      <c r="Z28" s="2" t="str">
        <f>IFERROR(VLOOKUP($A28,[1]Intermediaire!$G$2:AG$99,27,FALSE),"")</f>
        <v>Mme Anne HIDALGO</v>
      </c>
      <c r="AA28" s="2">
        <f>IFERROR(VLOOKUP($A28,[1]Intermediaire!$G$2:AH$99,28,FALSE),"")</f>
        <v>9</v>
      </c>
      <c r="AB28" s="2" t="str">
        <f>IFERROR(VLOOKUP($A28,[1]Intermediaire!$G$2:AI$99,29,FALSE),"")</f>
        <v>M. Yannick JADOT</v>
      </c>
      <c r="AC28" s="2">
        <f>IFERROR(VLOOKUP($A28,[1]Intermediaire!$G$2:AJ$99,30,FALSE),"")</f>
        <v>21</v>
      </c>
      <c r="AD28" s="2" t="str">
        <f>IFERROR(VLOOKUP($A28,[1]Intermediaire!$G$2:AK$99,31,FALSE),"")</f>
        <v>Mme Valérie PÉCRESSE</v>
      </c>
      <c r="AE28" s="2">
        <f>IFERROR(VLOOKUP($A28,[1]Intermediaire!$G$2:AL$99,32,FALSE),"")</f>
        <v>11</v>
      </c>
      <c r="AF28" s="2" t="str">
        <f>IFERROR(VLOOKUP($A28,[1]Intermediaire!$G$2:AM$99,33,FALSE),"")</f>
        <v>M. Philippe POUTOU</v>
      </c>
      <c r="AG28" s="2">
        <f>IFERROR(VLOOKUP($A28,[1]Intermediaire!$G$2:AN$99,34,FALSE),"")</f>
        <v>1</v>
      </c>
      <c r="AH28" s="2" t="str">
        <f>IFERROR(VLOOKUP($A28,[1]Intermediaire!$G$2:AO$99,35,FALSE),"")</f>
        <v>M. Nicolas DUPONT-AIGNAN</v>
      </c>
      <c r="AI28" s="2">
        <f>IFERROR(VLOOKUP($A28,[1]Intermediaire!$G$2:AP$99,36,FALSE),"")</f>
        <v>12</v>
      </c>
    </row>
    <row r="29" spans="1:35" x14ac:dyDescent="0.3">
      <c r="A29" s="3">
        <v>303</v>
      </c>
      <c r="B29" s="3">
        <f>IFERROR(VLOOKUP($A29,[1]Intermediaire!$G$2:$H$99,2,FALSE), "")</f>
        <v>9</v>
      </c>
      <c r="C29" s="3">
        <f>IFERROR(VLOOKUP($A29,[1]Intermediaire!$G$2:I$99,3,FALSE), "")</f>
        <v>4</v>
      </c>
      <c r="D29" s="3" t="str">
        <f>IFERROR(VLOOKUP($A29,[1]Intermediaire!$G$2:J$99,4,FALSE),"")</f>
        <v>I</v>
      </c>
      <c r="E29" s="3">
        <f>IFERROR(VLOOKUP($A29,[1]Intermediaire!$G$2:K$99,5,FALSE),"")</f>
        <v>849</v>
      </c>
      <c r="F29" s="3">
        <f>IFERROR(VLOOKUP($A29,[1]Intermediaire!$G$2:L$99,6,FALSE),"")</f>
        <v>223</v>
      </c>
      <c r="G29" s="3">
        <f>IFERROR(VLOOKUP($A29,[1]Intermediaire!$G$2:M$99,7,FALSE),"")</f>
        <v>626</v>
      </c>
      <c r="H29" s="3">
        <f>IFERROR(VLOOKUP($A29,[1]Intermediaire!$G$2:O$99,9,FALSE),"")</f>
        <v>9</v>
      </c>
      <c r="I29" s="3">
        <f>IFERROR(VLOOKUP($A29,[1]Intermediaire!$G$2:P$99,10,FALSE),"")</f>
        <v>7</v>
      </c>
      <c r="J29" s="3">
        <f>IFERROR(VLOOKUP($A29,[1]Intermediaire!$G$2:Q$99,11,FALSE),"")</f>
        <v>610</v>
      </c>
      <c r="K29" s="3">
        <f>IFERROR(VLOOKUP($A29,[1]Intermediaire!$G$2:R$99,12,FALSE),"")</f>
        <v>12</v>
      </c>
      <c r="L29" s="3" t="str">
        <f>IFERROR(VLOOKUP($A29,[1]Intermediaire!$G$2:S$99,13,FALSE),"")</f>
        <v xml:space="preserve"> Mme Nathalie ARTHAUD</v>
      </c>
      <c r="M29" s="3">
        <f>IFERROR(VLOOKUP($A29,[1]Intermediaire!$G$2:T$99,14,FALSE),"")</f>
        <v>2</v>
      </c>
      <c r="N29" s="3" t="str">
        <f>IFERROR(VLOOKUP($A29,[1]Intermediaire!$G$2:U$99,15,FALSE),"")</f>
        <v>M. Fabien ROUSSEL</v>
      </c>
      <c r="O29" s="3">
        <f>IFERROR(VLOOKUP($A29,[1]Intermediaire!$G$2:V$99,16,FALSE),"")</f>
        <v>10</v>
      </c>
      <c r="P29" s="3" t="str">
        <f>IFERROR(VLOOKUP($A29,[1]Intermediaire!$G$2:W$99,17,FALSE),"")</f>
        <v>M. Emmanuel MACRON</v>
      </c>
      <c r="Q29" s="3">
        <f>IFERROR(VLOOKUP($A29,[1]Intermediaire!$G$2:X$99,18,FALSE),"")</f>
        <v>176</v>
      </c>
      <c r="R29" s="3" t="str">
        <f>IFERROR(VLOOKUP($A29,[1]Intermediaire!$G$2:Y$99,19,FALSE),"")</f>
        <v>M. Jean LASSALLE</v>
      </c>
      <c r="S29" s="3">
        <f>IFERROR(VLOOKUP($A29,[1]Intermediaire!$G$2:Z$99,20,FALSE),"")</f>
        <v>11</v>
      </c>
      <c r="T29" s="3" t="str">
        <f>IFERROR(VLOOKUP($A29,[1]Intermediaire!$G$2:AA$99,21,FALSE),"")</f>
        <v>Mme Marine LE PEN</v>
      </c>
      <c r="U29" s="3">
        <f>IFERROR(VLOOKUP($A29,[1]Intermediaire!$G$2:AB$99,22,FALSE),"")</f>
        <v>104</v>
      </c>
      <c r="V29" s="3" t="str">
        <f>IFERROR(VLOOKUP($A29,[1]Intermediaire!$G$2:AC$99,23,FALSE),"")</f>
        <v>M. Éric ZEMMOUR</v>
      </c>
      <c r="W29" s="3">
        <f>IFERROR(VLOOKUP($A29,[1]Intermediaire!$G$2:AD$99,24,FALSE),"")</f>
        <v>41</v>
      </c>
      <c r="X29" s="3" t="str">
        <f>IFERROR(VLOOKUP($A29,[1]Intermediaire!$G$2:AE$99,25,FALSE),"")</f>
        <v>M. Jean-Luc MÉLENCHON</v>
      </c>
      <c r="Y29" s="3">
        <f>IFERROR(VLOOKUP($A29,[1]Intermediaire!$G$2:AF$99,26,FALSE),"")</f>
        <v>164</v>
      </c>
      <c r="Z29" s="3" t="str">
        <f>IFERROR(VLOOKUP($A29,[1]Intermediaire!$G$2:AG$99,27,FALSE),"")</f>
        <v>Mme Anne HIDALGO</v>
      </c>
      <c r="AA29" s="3">
        <f>IFERROR(VLOOKUP($A29,[1]Intermediaire!$G$2:AH$99,28,FALSE),"")</f>
        <v>14</v>
      </c>
      <c r="AB29" s="3" t="str">
        <f>IFERROR(VLOOKUP($A29,[1]Intermediaire!$G$2:AI$99,29,FALSE),"")</f>
        <v>M. Yannick JADOT</v>
      </c>
      <c r="AC29" s="3">
        <f>IFERROR(VLOOKUP($A29,[1]Intermediaire!$G$2:AJ$99,30,FALSE),"")</f>
        <v>42</v>
      </c>
      <c r="AD29" s="3" t="str">
        <f>IFERROR(VLOOKUP($A29,[1]Intermediaire!$G$2:AK$99,31,FALSE),"")</f>
        <v>Mme Valérie PÉCRESSE</v>
      </c>
      <c r="AE29" s="3">
        <f>IFERROR(VLOOKUP($A29,[1]Intermediaire!$G$2:AL$99,32,FALSE),"")</f>
        <v>30</v>
      </c>
      <c r="AF29" s="3" t="str">
        <f>IFERROR(VLOOKUP($A29,[1]Intermediaire!$G$2:AM$99,33,FALSE),"")</f>
        <v>M. Philippe POUTOU</v>
      </c>
      <c r="AG29" s="3">
        <f>IFERROR(VLOOKUP($A29,[1]Intermediaire!$G$2:AN$99,34,FALSE),"")</f>
        <v>4</v>
      </c>
      <c r="AH29" s="3" t="str">
        <f>IFERROR(VLOOKUP($A29,[1]Intermediaire!$G$2:AO$99,35,FALSE),"")</f>
        <v>M. Nicolas DUPONT-AIGNAN</v>
      </c>
      <c r="AI29" s="3">
        <f>IFERROR(VLOOKUP($A29,[1]Intermediaire!$G$2:AP$99,36,FALSE),"")</f>
        <v>12</v>
      </c>
    </row>
    <row r="30" spans="1:35" x14ac:dyDescent="0.3">
      <c r="A30" s="2">
        <v>304</v>
      </c>
      <c r="B30" s="2">
        <f>IFERROR(VLOOKUP($A30,[1]Intermediaire!$G$2:$H$99,2,FALSE), "")</f>
        <v>9</v>
      </c>
      <c r="C30" s="2">
        <f>IFERROR(VLOOKUP($A30,[1]Intermediaire!$G$2:I$99,3,FALSE), "")</f>
        <v>4</v>
      </c>
      <c r="D30" s="2" t="str">
        <f>IFERROR(VLOOKUP($A30,[1]Intermediaire!$G$2:J$99,4,FALSE),"")</f>
        <v>I</v>
      </c>
      <c r="E30" s="2">
        <f>IFERROR(VLOOKUP($A30,[1]Intermediaire!$G$2:K$99,5,FALSE),"")</f>
        <v>901</v>
      </c>
      <c r="F30" s="2">
        <f>IFERROR(VLOOKUP($A30,[1]Intermediaire!$G$2:L$99,6,FALSE),"")</f>
        <v>170</v>
      </c>
      <c r="G30" s="2">
        <f>IFERROR(VLOOKUP($A30,[1]Intermediaire!$G$2:M$99,7,FALSE),"")</f>
        <v>731</v>
      </c>
      <c r="H30" s="2">
        <f>IFERROR(VLOOKUP($A30,[1]Intermediaire!$G$2:O$99,9,FALSE),"")</f>
        <v>9</v>
      </c>
      <c r="I30" s="2">
        <f>IFERROR(VLOOKUP($A30,[1]Intermediaire!$G$2:P$99,10,FALSE),"")</f>
        <v>3</v>
      </c>
      <c r="J30" s="2">
        <f>IFERROR(VLOOKUP($A30,[1]Intermediaire!$G$2:Q$99,11,FALSE),"")</f>
        <v>719</v>
      </c>
      <c r="K30" s="2">
        <f>IFERROR(VLOOKUP($A30,[1]Intermediaire!$G$2:R$99,12,FALSE),"")</f>
        <v>12</v>
      </c>
      <c r="L30" s="2" t="str">
        <f>IFERROR(VLOOKUP($A30,[1]Intermediaire!$G$2:S$99,13,FALSE),"")</f>
        <v xml:space="preserve"> Mme Nathalie ARTHAUD</v>
      </c>
      <c r="M30" s="2">
        <f>IFERROR(VLOOKUP($A30,[1]Intermediaire!$G$2:T$99,14,FALSE),"")</f>
        <v>0</v>
      </c>
      <c r="N30" s="2" t="str">
        <f>IFERROR(VLOOKUP($A30,[1]Intermediaire!$G$2:U$99,15,FALSE),"")</f>
        <v>M. Fabien ROUSSEL</v>
      </c>
      <c r="O30" s="2">
        <f>IFERROR(VLOOKUP($A30,[1]Intermediaire!$G$2:V$99,16,FALSE),"")</f>
        <v>25</v>
      </c>
      <c r="P30" s="2" t="str">
        <f>IFERROR(VLOOKUP($A30,[1]Intermediaire!$G$2:W$99,17,FALSE),"")</f>
        <v>M. Emmanuel MACRON</v>
      </c>
      <c r="Q30" s="2">
        <f>IFERROR(VLOOKUP($A30,[1]Intermediaire!$G$2:X$99,18,FALSE),"")</f>
        <v>213</v>
      </c>
      <c r="R30" s="2" t="str">
        <f>IFERROR(VLOOKUP($A30,[1]Intermediaire!$G$2:Y$99,19,FALSE),"")</f>
        <v>M. Jean LASSALLE</v>
      </c>
      <c r="S30" s="2">
        <f>IFERROR(VLOOKUP($A30,[1]Intermediaire!$G$2:Z$99,20,FALSE),"")</f>
        <v>12</v>
      </c>
      <c r="T30" s="2" t="str">
        <f>IFERROR(VLOOKUP($A30,[1]Intermediaire!$G$2:AA$99,21,FALSE),"")</f>
        <v>Mme Marine LE PEN</v>
      </c>
      <c r="U30" s="2">
        <f>IFERROR(VLOOKUP($A30,[1]Intermediaire!$G$2:AB$99,22,FALSE),"")</f>
        <v>77</v>
      </c>
      <c r="V30" s="2" t="str">
        <f>IFERROR(VLOOKUP($A30,[1]Intermediaire!$G$2:AC$99,23,FALSE),"")</f>
        <v>M. Éric ZEMMOUR</v>
      </c>
      <c r="W30" s="2">
        <f>IFERROR(VLOOKUP($A30,[1]Intermediaire!$G$2:AD$99,24,FALSE),"")</f>
        <v>47</v>
      </c>
      <c r="X30" s="2" t="str">
        <f>IFERROR(VLOOKUP($A30,[1]Intermediaire!$G$2:AE$99,25,FALSE),"")</f>
        <v>M. Jean-Luc MÉLENCHON</v>
      </c>
      <c r="Y30" s="2">
        <f>IFERROR(VLOOKUP($A30,[1]Intermediaire!$G$2:AF$99,26,FALSE),"")</f>
        <v>188</v>
      </c>
      <c r="Z30" s="2" t="str">
        <f>IFERROR(VLOOKUP($A30,[1]Intermediaire!$G$2:AG$99,27,FALSE),"")</f>
        <v>Mme Anne HIDALGO</v>
      </c>
      <c r="AA30" s="2">
        <f>IFERROR(VLOOKUP($A30,[1]Intermediaire!$G$2:AH$99,28,FALSE),"")</f>
        <v>19</v>
      </c>
      <c r="AB30" s="2" t="str">
        <f>IFERROR(VLOOKUP($A30,[1]Intermediaire!$G$2:AI$99,29,FALSE),"")</f>
        <v>M. Yannick JADOT</v>
      </c>
      <c r="AC30" s="2">
        <f>IFERROR(VLOOKUP($A30,[1]Intermediaire!$G$2:AJ$99,30,FALSE),"")</f>
        <v>88</v>
      </c>
      <c r="AD30" s="2" t="str">
        <f>IFERROR(VLOOKUP($A30,[1]Intermediaire!$G$2:AK$99,31,FALSE),"")</f>
        <v>Mme Valérie PÉCRESSE</v>
      </c>
      <c r="AE30" s="2">
        <f>IFERROR(VLOOKUP($A30,[1]Intermediaire!$G$2:AL$99,32,FALSE),"")</f>
        <v>34</v>
      </c>
      <c r="AF30" s="2" t="str">
        <f>IFERROR(VLOOKUP($A30,[1]Intermediaire!$G$2:AM$99,33,FALSE),"")</f>
        <v>M. Philippe POUTOU</v>
      </c>
      <c r="AG30" s="2">
        <f>IFERROR(VLOOKUP($A30,[1]Intermediaire!$G$2:AN$99,34,FALSE),"")</f>
        <v>7</v>
      </c>
      <c r="AH30" s="2" t="str">
        <f>IFERROR(VLOOKUP($A30,[1]Intermediaire!$G$2:AO$99,35,FALSE),"")</f>
        <v>M. Nicolas DUPONT-AIGNAN</v>
      </c>
      <c r="AI30" s="2">
        <f>IFERROR(VLOOKUP($A30,[1]Intermediaire!$G$2:AP$99,36,FALSE),"")</f>
        <v>9</v>
      </c>
    </row>
    <row r="31" spans="1:35" x14ac:dyDescent="0.3">
      <c r="A31" s="3">
        <v>305</v>
      </c>
      <c r="B31" s="3">
        <f>IFERROR(VLOOKUP($A31,[1]Intermediaire!$G$2:$H$99,2,FALSE), "")</f>
        <v>9</v>
      </c>
      <c r="C31" s="3">
        <f>IFERROR(VLOOKUP($A31,[1]Intermediaire!$G$2:I$99,3,FALSE), "")</f>
        <v>4</v>
      </c>
      <c r="D31" s="3" t="str">
        <f>IFERROR(VLOOKUP($A31,[1]Intermediaire!$G$2:J$99,4,FALSE),"")</f>
        <v>I</v>
      </c>
      <c r="E31" s="3">
        <f>IFERROR(VLOOKUP($A31,[1]Intermediaire!$G$2:K$99,5,FALSE),"")</f>
        <v>964</v>
      </c>
      <c r="F31" s="3">
        <f>IFERROR(VLOOKUP($A31,[1]Intermediaire!$G$2:L$99,6,FALSE),"")</f>
        <v>191</v>
      </c>
      <c r="G31" s="3">
        <f>IFERROR(VLOOKUP($A31,[1]Intermediaire!$G$2:M$99,7,FALSE),"")</f>
        <v>773</v>
      </c>
      <c r="H31" s="3">
        <f>IFERROR(VLOOKUP($A31,[1]Intermediaire!$G$2:O$99,9,FALSE),"")</f>
        <v>9</v>
      </c>
      <c r="I31" s="3">
        <f>IFERROR(VLOOKUP($A31,[1]Intermediaire!$G$2:P$99,10,FALSE),"")</f>
        <v>5</v>
      </c>
      <c r="J31" s="3">
        <f>IFERROR(VLOOKUP($A31,[1]Intermediaire!$G$2:Q$99,11,FALSE),"")</f>
        <v>759</v>
      </c>
      <c r="K31" s="3">
        <f>IFERROR(VLOOKUP($A31,[1]Intermediaire!$G$2:R$99,12,FALSE),"")</f>
        <v>12</v>
      </c>
      <c r="L31" s="3" t="str">
        <f>IFERROR(VLOOKUP($A31,[1]Intermediaire!$G$2:S$99,13,FALSE),"")</f>
        <v xml:space="preserve"> Mme Nathalie ARTHAUD</v>
      </c>
      <c r="M31" s="3">
        <f>IFERROR(VLOOKUP($A31,[1]Intermediaire!$G$2:T$99,14,FALSE),"")</f>
        <v>4</v>
      </c>
      <c r="N31" s="3" t="str">
        <f>IFERROR(VLOOKUP($A31,[1]Intermediaire!$G$2:U$99,15,FALSE),"")</f>
        <v>M. Fabien ROUSSEL</v>
      </c>
      <c r="O31" s="3">
        <f>IFERROR(VLOOKUP($A31,[1]Intermediaire!$G$2:V$99,16,FALSE),"")</f>
        <v>15</v>
      </c>
      <c r="P31" s="3" t="str">
        <f>IFERROR(VLOOKUP($A31,[1]Intermediaire!$G$2:W$99,17,FALSE),"")</f>
        <v>M. Emmanuel MACRON</v>
      </c>
      <c r="Q31" s="3">
        <f>IFERROR(VLOOKUP($A31,[1]Intermediaire!$G$2:X$99,18,FALSE),"")</f>
        <v>209</v>
      </c>
      <c r="R31" s="3" t="str">
        <f>IFERROR(VLOOKUP($A31,[1]Intermediaire!$G$2:Y$99,19,FALSE),"")</f>
        <v>M. Jean LASSALLE</v>
      </c>
      <c r="S31" s="3">
        <f>IFERROR(VLOOKUP($A31,[1]Intermediaire!$G$2:Z$99,20,FALSE),"")</f>
        <v>22</v>
      </c>
      <c r="T31" s="3" t="str">
        <f>IFERROR(VLOOKUP($A31,[1]Intermediaire!$G$2:AA$99,21,FALSE),"")</f>
        <v>Mme Marine LE PEN</v>
      </c>
      <c r="U31" s="3">
        <f>IFERROR(VLOOKUP($A31,[1]Intermediaire!$G$2:AB$99,22,FALSE),"")</f>
        <v>84</v>
      </c>
      <c r="V31" s="3" t="str">
        <f>IFERROR(VLOOKUP($A31,[1]Intermediaire!$G$2:AC$99,23,FALSE),"")</f>
        <v>M. Éric ZEMMOUR</v>
      </c>
      <c r="W31" s="3">
        <f>IFERROR(VLOOKUP($A31,[1]Intermediaire!$G$2:AD$99,24,FALSE),"")</f>
        <v>40</v>
      </c>
      <c r="X31" s="3" t="str">
        <f>IFERROR(VLOOKUP($A31,[1]Intermediaire!$G$2:AE$99,25,FALSE),"")</f>
        <v>M. Jean-Luc MÉLENCHON</v>
      </c>
      <c r="Y31" s="3">
        <f>IFERROR(VLOOKUP($A31,[1]Intermediaire!$G$2:AF$99,26,FALSE),"")</f>
        <v>239</v>
      </c>
      <c r="Z31" s="3" t="str">
        <f>IFERROR(VLOOKUP($A31,[1]Intermediaire!$G$2:AG$99,27,FALSE),"")</f>
        <v>Mme Anne HIDALGO</v>
      </c>
      <c r="AA31" s="3">
        <f>IFERROR(VLOOKUP($A31,[1]Intermediaire!$G$2:AH$99,28,FALSE),"")</f>
        <v>16</v>
      </c>
      <c r="AB31" s="3" t="str">
        <f>IFERROR(VLOOKUP($A31,[1]Intermediaire!$G$2:AI$99,29,FALSE),"")</f>
        <v>M. Yannick JADOT</v>
      </c>
      <c r="AC31" s="3">
        <f>IFERROR(VLOOKUP($A31,[1]Intermediaire!$G$2:AJ$99,30,FALSE),"")</f>
        <v>69</v>
      </c>
      <c r="AD31" s="3" t="str">
        <f>IFERROR(VLOOKUP($A31,[1]Intermediaire!$G$2:AK$99,31,FALSE),"")</f>
        <v>Mme Valérie PÉCRESSE</v>
      </c>
      <c r="AE31" s="3">
        <f>IFERROR(VLOOKUP($A31,[1]Intermediaire!$G$2:AL$99,32,FALSE),"")</f>
        <v>32</v>
      </c>
      <c r="AF31" s="3" t="str">
        <f>IFERROR(VLOOKUP($A31,[1]Intermediaire!$G$2:AM$99,33,FALSE),"")</f>
        <v>M. Philippe POUTOU</v>
      </c>
      <c r="AG31" s="3">
        <f>IFERROR(VLOOKUP($A31,[1]Intermediaire!$G$2:AN$99,34,FALSE),"")</f>
        <v>12</v>
      </c>
      <c r="AH31" s="3" t="str">
        <f>IFERROR(VLOOKUP($A31,[1]Intermediaire!$G$2:AO$99,35,FALSE),"")</f>
        <v>M. Nicolas DUPONT-AIGNAN</v>
      </c>
      <c r="AI31" s="3">
        <f>IFERROR(VLOOKUP($A31,[1]Intermediaire!$G$2:AP$99,36,FALSE),"")</f>
        <v>17</v>
      </c>
    </row>
    <row r="32" spans="1:35" x14ac:dyDescent="0.3">
      <c r="A32" s="2">
        <v>306</v>
      </c>
      <c r="B32" s="2">
        <f>IFERROR(VLOOKUP($A32,[1]Intermediaire!$G$2:$H$99,2,FALSE), "")</f>
        <v>9</v>
      </c>
      <c r="C32" s="2">
        <f>IFERROR(VLOOKUP($A32,[1]Intermediaire!$G$2:I$99,3,FALSE), "")</f>
        <v>4</v>
      </c>
      <c r="D32" s="2" t="str">
        <f>IFERROR(VLOOKUP($A32,[1]Intermediaire!$G$2:J$99,4,FALSE),"")</f>
        <v>I</v>
      </c>
      <c r="E32" s="2">
        <f>IFERROR(VLOOKUP($A32,[1]Intermediaire!$G$2:K$99,5,FALSE),"")</f>
        <v>962</v>
      </c>
      <c r="F32" s="2">
        <f>IFERROR(VLOOKUP($A32,[1]Intermediaire!$G$2:L$99,6,FALSE),"")</f>
        <v>180</v>
      </c>
      <c r="G32" s="2">
        <f>IFERROR(VLOOKUP($A32,[1]Intermediaire!$G$2:M$99,7,FALSE),"")</f>
        <v>782</v>
      </c>
      <c r="H32" s="2">
        <f>IFERROR(VLOOKUP($A32,[1]Intermediaire!$G$2:O$99,9,FALSE),"")</f>
        <v>10</v>
      </c>
      <c r="I32" s="2">
        <f>IFERROR(VLOOKUP($A32,[1]Intermediaire!$G$2:P$99,10,FALSE),"")</f>
        <v>2</v>
      </c>
      <c r="J32" s="2">
        <f>IFERROR(VLOOKUP($A32,[1]Intermediaire!$G$2:Q$99,11,FALSE),"")</f>
        <v>770</v>
      </c>
      <c r="K32" s="2">
        <f>IFERROR(VLOOKUP($A32,[1]Intermediaire!$G$2:R$99,12,FALSE),"")</f>
        <v>12</v>
      </c>
      <c r="L32" s="2" t="str">
        <f>IFERROR(VLOOKUP($A32,[1]Intermediaire!$G$2:S$99,13,FALSE),"")</f>
        <v xml:space="preserve"> Mme Nathalie ARTHAUD</v>
      </c>
      <c r="M32" s="2">
        <f>IFERROR(VLOOKUP($A32,[1]Intermediaire!$G$2:T$99,14,FALSE),"")</f>
        <v>3</v>
      </c>
      <c r="N32" s="2" t="str">
        <f>IFERROR(VLOOKUP($A32,[1]Intermediaire!$G$2:U$99,15,FALSE),"")</f>
        <v>M. Fabien ROUSSEL</v>
      </c>
      <c r="O32" s="2">
        <f>IFERROR(VLOOKUP($A32,[1]Intermediaire!$G$2:V$99,16,FALSE),"")</f>
        <v>11</v>
      </c>
      <c r="P32" s="2" t="str">
        <f>IFERROR(VLOOKUP($A32,[1]Intermediaire!$G$2:W$99,17,FALSE),"")</f>
        <v>M. Emmanuel MACRON</v>
      </c>
      <c r="Q32" s="2">
        <f>IFERROR(VLOOKUP($A32,[1]Intermediaire!$G$2:X$99,18,FALSE),"")</f>
        <v>200</v>
      </c>
      <c r="R32" s="2" t="str">
        <f>IFERROR(VLOOKUP($A32,[1]Intermediaire!$G$2:Y$99,19,FALSE),"")</f>
        <v>M. Jean LASSALLE</v>
      </c>
      <c r="S32" s="2">
        <f>IFERROR(VLOOKUP($A32,[1]Intermediaire!$G$2:Z$99,20,FALSE),"")</f>
        <v>10</v>
      </c>
      <c r="T32" s="2" t="str">
        <f>IFERROR(VLOOKUP($A32,[1]Intermediaire!$G$2:AA$99,21,FALSE),"")</f>
        <v>Mme Marine LE PEN</v>
      </c>
      <c r="U32" s="2">
        <f>IFERROR(VLOOKUP($A32,[1]Intermediaire!$G$2:AB$99,22,FALSE),"")</f>
        <v>90</v>
      </c>
      <c r="V32" s="2" t="str">
        <f>IFERROR(VLOOKUP($A32,[1]Intermediaire!$G$2:AC$99,23,FALSE),"")</f>
        <v>M. Éric ZEMMOUR</v>
      </c>
      <c r="W32" s="2">
        <f>IFERROR(VLOOKUP($A32,[1]Intermediaire!$G$2:AD$99,24,FALSE),"")</f>
        <v>52</v>
      </c>
      <c r="X32" s="2" t="str">
        <f>IFERROR(VLOOKUP($A32,[1]Intermediaire!$G$2:AE$99,25,FALSE),"")</f>
        <v>M. Jean-Luc MÉLENCHON</v>
      </c>
      <c r="Y32" s="2">
        <f>IFERROR(VLOOKUP($A32,[1]Intermediaire!$G$2:AF$99,26,FALSE),"")</f>
        <v>246</v>
      </c>
      <c r="Z32" s="2" t="str">
        <f>IFERROR(VLOOKUP($A32,[1]Intermediaire!$G$2:AG$99,27,FALSE),"")</f>
        <v>Mme Anne HIDALGO</v>
      </c>
      <c r="AA32" s="2">
        <f>IFERROR(VLOOKUP($A32,[1]Intermediaire!$G$2:AH$99,28,FALSE),"")</f>
        <v>20</v>
      </c>
      <c r="AB32" s="2" t="str">
        <f>IFERROR(VLOOKUP($A32,[1]Intermediaire!$G$2:AI$99,29,FALSE),"")</f>
        <v>M. Yannick JADOT</v>
      </c>
      <c r="AC32" s="2">
        <f>IFERROR(VLOOKUP($A32,[1]Intermediaire!$G$2:AJ$99,30,FALSE),"")</f>
        <v>67</v>
      </c>
      <c r="AD32" s="2" t="str">
        <f>IFERROR(VLOOKUP($A32,[1]Intermediaire!$G$2:AK$99,31,FALSE),"")</f>
        <v>Mme Valérie PÉCRESSE</v>
      </c>
      <c r="AE32" s="2">
        <f>IFERROR(VLOOKUP($A32,[1]Intermediaire!$G$2:AL$99,32,FALSE),"")</f>
        <v>50</v>
      </c>
      <c r="AF32" s="2" t="str">
        <f>IFERROR(VLOOKUP($A32,[1]Intermediaire!$G$2:AM$99,33,FALSE),"")</f>
        <v>M. Philippe POUTOU</v>
      </c>
      <c r="AG32" s="2">
        <f>IFERROR(VLOOKUP($A32,[1]Intermediaire!$G$2:AN$99,34,FALSE),"")</f>
        <v>8</v>
      </c>
      <c r="AH32" s="2" t="str">
        <f>IFERROR(VLOOKUP($A32,[1]Intermediaire!$G$2:AO$99,35,FALSE),"")</f>
        <v>M. Nicolas DUPONT-AIGNAN</v>
      </c>
      <c r="AI32" s="2">
        <f>IFERROR(VLOOKUP($A32,[1]Intermediaire!$G$2:AP$99,36,FALSE),"")</f>
        <v>13</v>
      </c>
    </row>
    <row r="33" spans="1:35" x14ac:dyDescent="0.3">
      <c r="A33" s="3">
        <v>307</v>
      </c>
      <c r="B33" s="3">
        <f>IFERROR(VLOOKUP($A33,[1]Intermediaire!$G$2:$H$99,2,FALSE), "")</f>
        <v>9</v>
      </c>
      <c r="C33" s="3">
        <f>IFERROR(VLOOKUP($A33,[1]Intermediaire!$G$2:I$99,3,FALSE), "")</f>
        <v>4</v>
      </c>
      <c r="D33" s="3" t="str">
        <f>IFERROR(VLOOKUP($A33,[1]Intermediaire!$G$2:J$99,4,FALSE),"")</f>
        <v>I</v>
      </c>
      <c r="E33" s="3">
        <f>IFERROR(VLOOKUP($A33,[1]Intermediaire!$G$2:K$99,5,FALSE),"")</f>
        <v>1097</v>
      </c>
      <c r="F33" s="3">
        <f>IFERROR(VLOOKUP($A33,[1]Intermediaire!$G$2:L$99,6,FALSE),"")</f>
        <v>258</v>
      </c>
      <c r="G33" s="3">
        <f>IFERROR(VLOOKUP($A33,[1]Intermediaire!$G$2:M$99,7,FALSE),"")</f>
        <v>839</v>
      </c>
      <c r="H33" s="3">
        <f>IFERROR(VLOOKUP($A33,[1]Intermediaire!$G$2:O$99,9,FALSE),"")</f>
        <v>16</v>
      </c>
      <c r="I33" s="3">
        <f>IFERROR(VLOOKUP($A33,[1]Intermediaire!$G$2:P$99,10,FALSE),"")</f>
        <v>2</v>
      </c>
      <c r="J33" s="3">
        <f>IFERROR(VLOOKUP($A33,[1]Intermediaire!$G$2:Q$99,11,FALSE),"")</f>
        <v>821</v>
      </c>
      <c r="K33" s="3">
        <f>IFERROR(VLOOKUP($A33,[1]Intermediaire!$G$2:R$99,12,FALSE),"")</f>
        <v>12</v>
      </c>
      <c r="L33" s="3" t="str">
        <f>IFERROR(VLOOKUP($A33,[1]Intermediaire!$G$2:S$99,13,FALSE),"")</f>
        <v xml:space="preserve"> Mme Nathalie ARTHAUD</v>
      </c>
      <c r="M33" s="3">
        <f>IFERROR(VLOOKUP($A33,[1]Intermediaire!$G$2:T$99,14,FALSE),"")</f>
        <v>3</v>
      </c>
      <c r="N33" s="3" t="str">
        <f>IFERROR(VLOOKUP($A33,[1]Intermediaire!$G$2:U$99,15,FALSE),"")</f>
        <v>M. Fabien ROUSSEL</v>
      </c>
      <c r="O33" s="3">
        <f>IFERROR(VLOOKUP($A33,[1]Intermediaire!$G$2:V$99,16,FALSE),"")</f>
        <v>22</v>
      </c>
      <c r="P33" s="3" t="str">
        <f>IFERROR(VLOOKUP($A33,[1]Intermediaire!$G$2:W$99,17,FALSE),"")</f>
        <v>M. Emmanuel MACRON</v>
      </c>
      <c r="Q33" s="3">
        <f>IFERROR(VLOOKUP($A33,[1]Intermediaire!$G$2:X$99,18,FALSE),"")</f>
        <v>225</v>
      </c>
      <c r="R33" s="3" t="str">
        <f>IFERROR(VLOOKUP($A33,[1]Intermediaire!$G$2:Y$99,19,FALSE),"")</f>
        <v>M. Jean LASSALLE</v>
      </c>
      <c r="S33" s="3">
        <f>IFERROR(VLOOKUP($A33,[1]Intermediaire!$G$2:Z$99,20,FALSE),"")</f>
        <v>14</v>
      </c>
      <c r="T33" s="3" t="str">
        <f>IFERROR(VLOOKUP($A33,[1]Intermediaire!$G$2:AA$99,21,FALSE),"")</f>
        <v>Mme Marine LE PEN</v>
      </c>
      <c r="U33" s="3">
        <f>IFERROR(VLOOKUP($A33,[1]Intermediaire!$G$2:AB$99,22,FALSE),"")</f>
        <v>91</v>
      </c>
      <c r="V33" s="3" t="str">
        <f>IFERROR(VLOOKUP($A33,[1]Intermediaire!$G$2:AC$99,23,FALSE),"")</f>
        <v>M. Éric ZEMMOUR</v>
      </c>
      <c r="W33" s="3">
        <f>IFERROR(VLOOKUP($A33,[1]Intermediaire!$G$2:AD$99,24,FALSE),"")</f>
        <v>65</v>
      </c>
      <c r="X33" s="3" t="str">
        <f>IFERROR(VLOOKUP($A33,[1]Intermediaire!$G$2:AE$99,25,FALSE),"")</f>
        <v>M. Jean-Luc MÉLENCHON</v>
      </c>
      <c r="Y33" s="3">
        <f>IFERROR(VLOOKUP($A33,[1]Intermediaire!$G$2:AF$99,26,FALSE),"")</f>
        <v>239</v>
      </c>
      <c r="Z33" s="3" t="str">
        <f>IFERROR(VLOOKUP($A33,[1]Intermediaire!$G$2:AG$99,27,FALSE),"")</f>
        <v>Mme Anne HIDALGO</v>
      </c>
      <c r="AA33" s="3">
        <f>IFERROR(VLOOKUP($A33,[1]Intermediaire!$G$2:AH$99,28,FALSE),"")</f>
        <v>20</v>
      </c>
      <c r="AB33" s="3" t="str">
        <f>IFERROR(VLOOKUP($A33,[1]Intermediaire!$G$2:AI$99,29,FALSE),"")</f>
        <v>M. Yannick JADOT</v>
      </c>
      <c r="AC33" s="3">
        <f>IFERROR(VLOOKUP($A33,[1]Intermediaire!$G$2:AJ$99,30,FALSE),"")</f>
        <v>63</v>
      </c>
      <c r="AD33" s="3" t="str">
        <f>IFERROR(VLOOKUP($A33,[1]Intermediaire!$G$2:AK$99,31,FALSE),"")</f>
        <v>Mme Valérie PÉCRESSE</v>
      </c>
      <c r="AE33" s="3">
        <f>IFERROR(VLOOKUP($A33,[1]Intermediaire!$G$2:AL$99,32,FALSE),"")</f>
        <v>58</v>
      </c>
      <c r="AF33" s="3" t="str">
        <f>IFERROR(VLOOKUP($A33,[1]Intermediaire!$G$2:AM$99,33,FALSE),"")</f>
        <v>M. Philippe POUTOU</v>
      </c>
      <c r="AG33" s="3">
        <f>IFERROR(VLOOKUP($A33,[1]Intermediaire!$G$2:AN$99,34,FALSE),"")</f>
        <v>7</v>
      </c>
      <c r="AH33" s="3" t="str">
        <f>IFERROR(VLOOKUP($A33,[1]Intermediaire!$G$2:AO$99,35,FALSE),"")</f>
        <v>M. Nicolas DUPONT-AIGNAN</v>
      </c>
      <c r="AI33" s="3">
        <f>IFERROR(VLOOKUP($A33,[1]Intermediaire!$G$2:AP$99,36,FALSE),"")</f>
        <v>14</v>
      </c>
    </row>
    <row r="34" spans="1:35" x14ac:dyDescent="0.3">
      <c r="A34" s="2">
        <v>308</v>
      </c>
      <c r="B34" s="2">
        <f>IFERROR(VLOOKUP($A34,[1]Intermediaire!$G$2:$H$99,2,FALSE), "")</f>
        <v>9</v>
      </c>
      <c r="C34" s="2">
        <f>IFERROR(VLOOKUP($A34,[1]Intermediaire!$G$2:I$99,3,FALSE), "")</f>
        <v>4</v>
      </c>
      <c r="D34" s="2" t="str">
        <f>IFERROR(VLOOKUP($A34,[1]Intermediaire!$G$2:J$99,4,FALSE),"")</f>
        <v>I</v>
      </c>
      <c r="E34" s="2">
        <f>IFERROR(VLOOKUP($A34,[1]Intermediaire!$G$2:K$99,5,FALSE),"")</f>
        <v>965</v>
      </c>
      <c r="F34" s="2">
        <f>IFERROR(VLOOKUP($A34,[1]Intermediaire!$G$2:L$99,6,FALSE),"")</f>
        <v>220</v>
      </c>
      <c r="G34" s="2">
        <f>IFERROR(VLOOKUP($A34,[1]Intermediaire!$G$2:M$99,7,FALSE),"")</f>
        <v>745</v>
      </c>
      <c r="H34" s="2">
        <f>IFERROR(VLOOKUP($A34,[1]Intermediaire!$G$2:O$99,9,FALSE),"")</f>
        <v>7</v>
      </c>
      <c r="I34" s="2">
        <f>IFERROR(VLOOKUP($A34,[1]Intermediaire!$G$2:P$99,10,FALSE),"")</f>
        <v>4</v>
      </c>
      <c r="J34" s="2">
        <f>IFERROR(VLOOKUP($A34,[1]Intermediaire!$G$2:Q$99,11,FALSE),"")</f>
        <v>734</v>
      </c>
      <c r="K34" s="2">
        <f>IFERROR(VLOOKUP($A34,[1]Intermediaire!$G$2:R$99,12,FALSE),"")</f>
        <v>12</v>
      </c>
      <c r="L34" s="2" t="str">
        <f>IFERROR(VLOOKUP($A34,[1]Intermediaire!$G$2:S$99,13,FALSE),"")</f>
        <v xml:space="preserve"> Mme Nathalie ARTHAUD</v>
      </c>
      <c r="M34" s="2">
        <f>IFERROR(VLOOKUP($A34,[1]Intermediaire!$G$2:T$99,14,FALSE),"")</f>
        <v>2</v>
      </c>
      <c r="N34" s="2" t="str">
        <f>IFERROR(VLOOKUP($A34,[1]Intermediaire!$G$2:U$99,15,FALSE),"")</f>
        <v>M. Fabien ROUSSEL</v>
      </c>
      <c r="O34" s="2">
        <f>IFERROR(VLOOKUP($A34,[1]Intermediaire!$G$2:V$99,16,FALSE),"")</f>
        <v>15</v>
      </c>
      <c r="P34" s="2" t="str">
        <f>IFERROR(VLOOKUP($A34,[1]Intermediaire!$G$2:W$99,17,FALSE),"")</f>
        <v>M. Emmanuel MACRON</v>
      </c>
      <c r="Q34" s="2">
        <f>IFERROR(VLOOKUP($A34,[1]Intermediaire!$G$2:X$99,18,FALSE),"")</f>
        <v>226</v>
      </c>
      <c r="R34" s="2" t="str">
        <f>IFERROR(VLOOKUP($A34,[1]Intermediaire!$G$2:Y$99,19,FALSE),"")</f>
        <v>M. Jean LASSALLE</v>
      </c>
      <c r="S34" s="2">
        <f>IFERROR(VLOOKUP($A34,[1]Intermediaire!$G$2:Z$99,20,FALSE),"")</f>
        <v>23</v>
      </c>
      <c r="T34" s="2" t="str">
        <f>IFERROR(VLOOKUP($A34,[1]Intermediaire!$G$2:AA$99,21,FALSE),"")</f>
        <v>Mme Marine LE PEN</v>
      </c>
      <c r="U34" s="2">
        <f>IFERROR(VLOOKUP($A34,[1]Intermediaire!$G$2:AB$99,22,FALSE),"")</f>
        <v>78</v>
      </c>
      <c r="V34" s="2" t="str">
        <f>IFERROR(VLOOKUP($A34,[1]Intermediaire!$G$2:AC$99,23,FALSE),"")</f>
        <v>M. Éric ZEMMOUR</v>
      </c>
      <c r="W34" s="2">
        <f>IFERROR(VLOOKUP($A34,[1]Intermediaire!$G$2:AD$99,24,FALSE),"")</f>
        <v>53</v>
      </c>
      <c r="X34" s="2" t="str">
        <f>IFERROR(VLOOKUP($A34,[1]Intermediaire!$G$2:AE$99,25,FALSE),"")</f>
        <v>M. Jean-Luc MÉLENCHON</v>
      </c>
      <c r="Y34" s="2">
        <f>IFERROR(VLOOKUP($A34,[1]Intermediaire!$G$2:AF$99,26,FALSE),"")</f>
        <v>167</v>
      </c>
      <c r="Z34" s="2" t="str">
        <f>IFERROR(VLOOKUP($A34,[1]Intermediaire!$G$2:AG$99,27,FALSE),"")</f>
        <v>Mme Anne HIDALGO</v>
      </c>
      <c r="AA34" s="2">
        <f>IFERROR(VLOOKUP($A34,[1]Intermediaire!$G$2:AH$99,28,FALSE),"")</f>
        <v>16</v>
      </c>
      <c r="AB34" s="2" t="str">
        <f>IFERROR(VLOOKUP($A34,[1]Intermediaire!$G$2:AI$99,29,FALSE),"")</f>
        <v>M. Yannick JADOT</v>
      </c>
      <c r="AC34" s="2">
        <f>IFERROR(VLOOKUP($A34,[1]Intermediaire!$G$2:AJ$99,30,FALSE),"")</f>
        <v>78</v>
      </c>
      <c r="AD34" s="2" t="str">
        <f>IFERROR(VLOOKUP($A34,[1]Intermediaire!$G$2:AK$99,31,FALSE),"")</f>
        <v>Mme Valérie PÉCRESSE</v>
      </c>
      <c r="AE34" s="2">
        <f>IFERROR(VLOOKUP($A34,[1]Intermediaire!$G$2:AL$99,32,FALSE),"")</f>
        <v>62</v>
      </c>
      <c r="AF34" s="2" t="str">
        <f>IFERROR(VLOOKUP($A34,[1]Intermediaire!$G$2:AM$99,33,FALSE),"")</f>
        <v>M. Philippe POUTOU</v>
      </c>
      <c r="AG34" s="2">
        <f>IFERROR(VLOOKUP($A34,[1]Intermediaire!$G$2:AN$99,34,FALSE),"")</f>
        <v>4</v>
      </c>
      <c r="AH34" s="2" t="str">
        <f>IFERROR(VLOOKUP($A34,[1]Intermediaire!$G$2:AO$99,35,FALSE),"")</f>
        <v>M. Nicolas DUPONT-AIGNAN</v>
      </c>
      <c r="AI34" s="2">
        <f>IFERROR(VLOOKUP($A34,[1]Intermediaire!$G$2:AP$99,36,FALSE),"")</f>
        <v>10</v>
      </c>
    </row>
    <row r="35" spans="1:35" x14ac:dyDescent="0.3">
      <c r="A35" s="3">
        <v>309</v>
      </c>
      <c r="B35" s="3">
        <f>IFERROR(VLOOKUP($A35,[1]Intermediaire!$G$2:$H$99,2,FALSE), "")</f>
        <v>9</v>
      </c>
      <c r="C35" s="3">
        <f>IFERROR(VLOOKUP($A35,[1]Intermediaire!$G$2:I$99,3,FALSE), "")</f>
        <v>4</v>
      </c>
      <c r="D35" s="3" t="str">
        <f>IFERROR(VLOOKUP($A35,[1]Intermediaire!$G$2:J$99,4,FALSE),"")</f>
        <v>I</v>
      </c>
      <c r="E35" s="3">
        <f>IFERROR(VLOOKUP($A35,[1]Intermediaire!$G$2:K$99,5,FALSE),"")</f>
        <v>1030</v>
      </c>
      <c r="F35" s="3">
        <f>IFERROR(VLOOKUP($A35,[1]Intermediaire!$G$2:L$99,6,FALSE),"")</f>
        <v>196</v>
      </c>
      <c r="G35" s="3">
        <f>IFERROR(VLOOKUP($A35,[1]Intermediaire!$G$2:M$99,7,FALSE),"")</f>
        <v>834</v>
      </c>
      <c r="H35" s="3">
        <f>IFERROR(VLOOKUP($A35,[1]Intermediaire!$G$2:O$99,9,FALSE),"")</f>
        <v>7</v>
      </c>
      <c r="I35" s="3">
        <f>IFERROR(VLOOKUP($A35,[1]Intermediaire!$G$2:P$99,10,FALSE),"")</f>
        <v>0</v>
      </c>
      <c r="J35" s="3">
        <f>IFERROR(VLOOKUP($A35,[1]Intermediaire!$G$2:Q$99,11,FALSE),"")</f>
        <v>827</v>
      </c>
      <c r="K35" s="3">
        <f>IFERROR(VLOOKUP($A35,[1]Intermediaire!$G$2:R$99,12,FALSE),"")</f>
        <v>12</v>
      </c>
      <c r="L35" s="3" t="str">
        <f>IFERROR(VLOOKUP($A35,[1]Intermediaire!$G$2:S$99,13,FALSE),"")</f>
        <v xml:space="preserve"> Mme Nathalie ARTHAUD</v>
      </c>
      <c r="M35" s="3">
        <f>IFERROR(VLOOKUP($A35,[1]Intermediaire!$G$2:T$99,14,FALSE),"")</f>
        <v>3</v>
      </c>
      <c r="N35" s="3" t="str">
        <f>IFERROR(VLOOKUP($A35,[1]Intermediaire!$G$2:U$99,15,FALSE),"")</f>
        <v>M. Fabien ROUSSEL</v>
      </c>
      <c r="O35" s="3">
        <f>IFERROR(VLOOKUP($A35,[1]Intermediaire!$G$2:V$99,16,FALSE),"")</f>
        <v>14</v>
      </c>
      <c r="P35" s="3" t="str">
        <f>IFERROR(VLOOKUP($A35,[1]Intermediaire!$G$2:W$99,17,FALSE),"")</f>
        <v>M. Emmanuel MACRON</v>
      </c>
      <c r="Q35" s="3">
        <f>IFERROR(VLOOKUP($A35,[1]Intermediaire!$G$2:X$99,18,FALSE),"")</f>
        <v>255</v>
      </c>
      <c r="R35" s="3" t="str">
        <f>IFERROR(VLOOKUP($A35,[1]Intermediaire!$G$2:Y$99,19,FALSE),"")</f>
        <v>M. Jean LASSALLE</v>
      </c>
      <c r="S35" s="3">
        <f>IFERROR(VLOOKUP($A35,[1]Intermediaire!$G$2:Z$99,20,FALSE),"")</f>
        <v>17</v>
      </c>
      <c r="T35" s="3" t="str">
        <f>IFERROR(VLOOKUP($A35,[1]Intermediaire!$G$2:AA$99,21,FALSE),"")</f>
        <v>Mme Marine LE PEN</v>
      </c>
      <c r="U35" s="3">
        <f>IFERROR(VLOOKUP($A35,[1]Intermediaire!$G$2:AB$99,22,FALSE),"")</f>
        <v>88</v>
      </c>
      <c r="V35" s="3" t="str">
        <f>IFERROR(VLOOKUP($A35,[1]Intermediaire!$G$2:AC$99,23,FALSE),"")</f>
        <v>M. Éric ZEMMOUR</v>
      </c>
      <c r="W35" s="3">
        <f>IFERROR(VLOOKUP($A35,[1]Intermediaire!$G$2:AD$99,24,FALSE),"")</f>
        <v>60</v>
      </c>
      <c r="X35" s="3" t="str">
        <f>IFERROR(VLOOKUP($A35,[1]Intermediaire!$G$2:AE$99,25,FALSE),"")</f>
        <v>M. Jean-Luc MÉLENCHON</v>
      </c>
      <c r="Y35" s="3">
        <f>IFERROR(VLOOKUP($A35,[1]Intermediaire!$G$2:AF$99,26,FALSE),"")</f>
        <v>210</v>
      </c>
      <c r="Z35" s="3" t="str">
        <f>IFERROR(VLOOKUP($A35,[1]Intermediaire!$G$2:AG$99,27,FALSE),"")</f>
        <v>Mme Anne HIDALGO</v>
      </c>
      <c r="AA35" s="3">
        <f>IFERROR(VLOOKUP($A35,[1]Intermediaire!$G$2:AH$99,28,FALSE),"")</f>
        <v>22</v>
      </c>
      <c r="AB35" s="3" t="str">
        <f>IFERROR(VLOOKUP($A35,[1]Intermediaire!$G$2:AI$99,29,FALSE),"")</f>
        <v>M. Yannick JADOT</v>
      </c>
      <c r="AC35" s="3">
        <f>IFERROR(VLOOKUP($A35,[1]Intermediaire!$G$2:AJ$99,30,FALSE),"")</f>
        <v>64</v>
      </c>
      <c r="AD35" s="3" t="str">
        <f>IFERROR(VLOOKUP($A35,[1]Intermediaire!$G$2:AK$99,31,FALSE),"")</f>
        <v>Mme Valérie PÉCRESSE</v>
      </c>
      <c r="AE35" s="3">
        <f>IFERROR(VLOOKUP($A35,[1]Intermediaire!$G$2:AL$99,32,FALSE),"")</f>
        <v>68</v>
      </c>
      <c r="AF35" s="3" t="str">
        <f>IFERROR(VLOOKUP($A35,[1]Intermediaire!$G$2:AM$99,33,FALSE),"")</f>
        <v>M. Philippe POUTOU</v>
      </c>
      <c r="AG35" s="3">
        <f>IFERROR(VLOOKUP($A35,[1]Intermediaire!$G$2:AN$99,34,FALSE),"")</f>
        <v>6</v>
      </c>
      <c r="AH35" s="3" t="str">
        <f>IFERROR(VLOOKUP($A35,[1]Intermediaire!$G$2:AO$99,35,FALSE),"")</f>
        <v>M. Nicolas DUPONT-AIGNAN</v>
      </c>
      <c r="AI35" s="3">
        <f>IFERROR(VLOOKUP($A35,[1]Intermediaire!$G$2:AP$99,36,FALSE),"")</f>
        <v>20</v>
      </c>
    </row>
    <row r="36" spans="1:35" x14ac:dyDescent="0.3">
      <c r="A36" s="2">
        <v>310</v>
      </c>
      <c r="B36" s="2">
        <f>IFERROR(VLOOKUP($A36,[1]Intermediaire!$G$2:$H$99,2,FALSE), "")</f>
        <v>9</v>
      </c>
      <c r="C36" s="2">
        <f>IFERROR(VLOOKUP($A36,[1]Intermediaire!$G$2:I$99,3,FALSE), "")</f>
        <v>4</v>
      </c>
      <c r="D36" s="2" t="str">
        <f>IFERROR(VLOOKUP($A36,[1]Intermediaire!$G$2:J$99,4,FALSE),"")</f>
        <v>I</v>
      </c>
      <c r="E36" s="2">
        <f>IFERROR(VLOOKUP($A36,[1]Intermediaire!$G$2:K$99,5,FALSE),"")</f>
        <v>1137</v>
      </c>
      <c r="F36" s="2">
        <f>IFERROR(VLOOKUP($A36,[1]Intermediaire!$G$2:L$99,6,FALSE),"")</f>
        <v>238</v>
      </c>
      <c r="G36" s="2">
        <f>IFERROR(VLOOKUP($A36,[1]Intermediaire!$G$2:M$99,7,FALSE),"")</f>
        <v>899</v>
      </c>
      <c r="H36" s="2">
        <f>IFERROR(VLOOKUP($A36,[1]Intermediaire!$G$2:O$99,9,FALSE),"")</f>
        <v>11</v>
      </c>
      <c r="I36" s="2">
        <f>IFERROR(VLOOKUP($A36,[1]Intermediaire!$G$2:P$99,10,FALSE),"")</f>
        <v>0</v>
      </c>
      <c r="J36" s="2">
        <f>IFERROR(VLOOKUP($A36,[1]Intermediaire!$G$2:Q$99,11,FALSE),"")</f>
        <v>888</v>
      </c>
      <c r="K36" s="2">
        <f>IFERROR(VLOOKUP($A36,[1]Intermediaire!$G$2:R$99,12,FALSE),"")</f>
        <v>12</v>
      </c>
      <c r="L36" s="2" t="str">
        <f>IFERROR(VLOOKUP($A36,[1]Intermediaire!$G$2:S$99,13,FALSE),"")</f>
        <v xml:space="preserve"> Mme Nathalie ARTHAUD</v>
      </c>
      <c r="M36" s="2">
        <f>IFERROR(VLOOKUP($A36,[1]Intermediaire!$G$2:T$99,14,FALSE),"")</f>
        <v>3</v>
      </c>
      <c r="N36" s="2" t="str">
        <f>IFERROR(VLOOKUP($A36,[1]Intermediaire!$G$2:U$99,15,FALSE),"")</f>
        <v>M. Fabien ROUSSEL</v>
      </c>
      <c r="O36" s="2">
        <f>IFERROR(VLOOKUP($A36,[1]Intermediaire!$G$2:V$99,16,FALSE),"")</f>
        <v>16</v>
      </c>
      <c r="P36" s="2" t="str">
        <f>IFERROR(VLOOKUP($A36,[1]Intermediaire!$G$2:W$99,17,FALSE),"")</f>
        <v>M. Emmanuel MACRON</v>
      </c>
      <c r="Q36" s="2">
        <f>IFERROR(VLOOKUP($A36,[1]Intermediaire!$G$2:X$99,18,FALSE),"")</f>
        <v>224</v>
      </c>
      <c r="R36" s="2" t="str">
        <f>IFERROR(VLOOKUP($A36,[1]Intermediaire!$G$2:Y$99,19,FALSE),"")</f>
        <v>M. Jean LASSALLE</v>
      </c>
      <c r="S36" s="2">
        <f>IFERROR(VLOOKUP($A36,[1]Intermediaire!$G$2:Z$99,20,FALSE),"")</f>
        <v>9</v>
      </c>
      <c r="T36" s="2" t="str">
        <f>IFERROR(VLOOKUP($A36,[1]Intermediaire!$G$2:AA$99,21,FALSE),"")</f>
        <v>Mme Marine LE PEN</v>
      </c>
      <c r="U36" s="2">
        <f>IFERROR(VLOOKUP($A36,[1]Intermediaire!$G$2:AB$99,22,FALSE),"")</f>
        <v>116</v>
      </c>
      <c r="V36" s="2" t="str">
        <f>IFERROR(VLOOKUP($A36,[1]Intermediaire!$G$2:AC$99,23,FALSE),"")</f>
        <v>M. Éric ZEMMOUR</v>
      </c>
      <c r="W36" s="2">
        <f>IFERROR(VLOOKUP($A36,[1]Intermediaire!$G$2:AD$99,24,FALSE),"")</f>
        <v>49</v>
      </c>
      <c r="X36" s="2" t="str">
        <f>IFERROR(VLOOKUP($A36,[1]Intermediaire!$G$2:AE$99,25,FALSE),"")</f>
        <v>M. Jean-Luc MÉLENCHON</v>
      </c>
      <c r="Y36" s="2">
        <f>IFERROR(VLOOKUP($A36,[1]Intermediaire!$G$2:AF$99,26,FALSE),"")</f>
        <v>291</v>
      </c>
      <c r="Z36" s="2" t="str">
        <f>IFERROR(VLOOKUP($A36,[1]Intermediaire!$G$2:AG$99,27,FALSE),"")</f>
        <v>Mme Anne HIDALGO</v>
      </c>
      <c r="AA36" s="2">
        <f>IFERROR(VLOOKUP($A36,[1]Intermediaire!$G$2:AH$99,28,FALSE),"")</f>
        <v>21</v>
      </c>
      <c r="AB36" s="2" t="str">
        <f>IFERROR(VLOOKUP($A36,[1]Intermediaire!$G$2:AI$99,29,FALSE),"")</f>
        <v>M. Yannick JADOT</v>
      </c>
      <c r="AC36" s="2">
        <f>IFERROR(VLOOKUP($A36,[1]Intermediaire!$G$2:AJ$99,30,FALSE),"")</f>
        <v>80</v>
      </c>
      <c r="AD36" s="2" t="str">
        <f>IFERROR(VLOOKUP($A36,[1]Intermediaire!$G$2:AK$99,31,FALSE),"")</f>
        <v>Mme Valérie PÉCRESSE</v>
      </c>
      <c r="AE36" s="2">
        <f>IFERROR(VLOOKUP($A36,[1]Intermediaire!$G$2:AL$99,32,FALSE),"")</f>
        <v>41</v>
      </c>
      <c r="AF36" s="2" t="str">
        <f>IFERROR(VLOOKUP($A36,[1]Intermediaire!$G$2:AM$99,33,FALSE),"")</f>
        <v>M. Philippe POUTOU</v>
      </c>
      <c r="AG36" s="2">
        <f>IFERROR(VLOOKUP($A36,[1]Intermediaire!$G$2:AN$99,34,FALSE),"")</f>
        <v>7</v>
      </c>
      <c r="AH36" s="2" t="str">
        <f>IFERROR(VLOOKUP($A36,[1]Intermediaire!$G$2:AO$99,35,FALSE),"")</f>
        <v>M. Nicolas DUPONT-AIGNAN</v>
      </c>
      <c r="AI36" s="2">
        <f>IFERROR(VLOOKUP($A36,[1]Intermediaire!$G$2:AP$99,36,FALSE),"")</f>
        <v>31</v>
      </c>
    </row>
    <row r="37" spans="1:35" x14ac:dyDescent="0.3">
      <c r="A37" s="3">
        <v>311</v>
      </c>
      <c r="B37" s="3">
        <f>IFERROR(VLOOKUP($A37,[1]Intermediaire!$G$2:$H$99,2,FALSE), "")</f>
        <v>9</v>
      </c>
      <c r="C37" s="3">
        <f>IFERROR(VLOOKUP($A37,[1]Intermediaire!$G$2:I$99,3,FALSE), "")</f>
        <v>4</v>
      </c>
      <c r="D37" s="3" t="str">
        <f>IFERROR(VLOOKUP($A37,[1]Intermediaire!$G$2:J$99,4,FALSE),"")</f>
        <v>I</v>
      </c>
      <c r="E37" s="3">
        <f>IFERROR(VLOOKUP($A37,[1]Intermediaire!$G$2:K$99,5,FALSE),"")</f>
        <v>1012</v>
      </c>
      <c r="F37" s="3">
        <f>IFERROR(VLOOKUP($A37,[1]Intermediaire!$G$2:L$99,6,FALSE),"")</f>
        <v>238</v>
      </c>
      <c r="G37" s="3">
        <f>IFERROR(VLOOKUP($A37,[1]Intermediaire!$G$2:M$99,7,FALSE),"")</f>
        <v>774</v>
      </c>
      <c r="H37" s="3">
        <f>IFERROR(VLOOKUP($A37,[1]Intermediaire!$G$2:O$99,9,FALSE),"")</f>
        <v>7</v>
      </c>
      <c r="I37" s="3">
        <f>IFERROR(VLOOKUP($A37,[1]Intermediaire!$G$2:P$99,10,FALSE),"")</f>
        <v>3</v>
      </c>
      <c r="J37" s="3">
        <f>IFERROR(VLOOKUP($A37,[1]Intermediaire!$G$2:Q$99,11,FALSE),"")</f>
        <v>764</v>
      </c>
      <c r="K37" s="3">
        <f>IFERROR(VLOOKUP($A37,[1]Intermediaire!$G$2:R$99,12,FALSE),"")</f>
        <v>12</v>
      </c>
      <c r="L37" s="3" t="str">
        <f>IFERROR(VLOOKUP($A37,[1]Intermediaire!$G$2:S$99,13,FALSE),"")</f>
        <v xml:space="preserve"> Mme Nathalie ARTHAUD</v>
      </c>
      <c r="M37" s="3">
        <f>IFERROR(VLOOKUP($A37,[1]Intermediaire!$G$2:T$99,14,FALSE),"")</f>
        <v>4</v>
      </c>
      <c r="N37" s="3" t="str">
        <f>IFERROR(VLOOKUP($A37,[1]Intermediaire!$G$2:U$99,15,FALSE),"")</f>
        <v>M. Fabien ROUSSEL</v>
      </c>
      <c r="O37" s="3">
        <f>IFERROR(VLOOKUP($A37,[1]Intermediaire!$G$2:V$99,16,FALSE),"")</f>
        <v>25</v>
      </c>
      <c r="P37" s="3" t="str">
        <f>IFERROR(VLOOKUP($A37,[1]Intermediaire!$G$2:W$99,17,FALSE),"")</f>
        <v>M. Emmanuel MACRON</v>
      </c>
      <c r="Q37" s="3">
        <f>IFERROR(VLOOKUP($A37,[1]Intermediaire!$G$2:X$99,18,FALSE),"")</f>
        <v>213</v>
      </c>
      <c r="R37" s="3" t="str">
        <f>IFERROR(VLOOKUP($A37,[1]Intermediaire!$G$2:Y$99,19,FALSE),"")</f>
        <v>M. Jean LASSALLE</v>
      </c>
      <c r="S37" s="3">
        <f>IFERROR(VLOOKUP($A37,[1]Intermediaire!$G$2:Z$99,20,FALSE),"")</f>
        <v>17</v>
      </c>
      <c r="T37" s="3" t="str">
        <f>IFERROR(VLOOKUP($A37,[1]Intermediaire!$G$2:AA$99,21,FALSE),"")</f>
        <v>Mme Marine LE PEN</v>
      </c>
      <c r="U37" s="3">
        <f>IFERROR(VLOOKUP($A37,[1]Intermediaire!$G$2:AB$99,22,FALSE),"")</f>
        <v>73</v>
      </c>
      <c r="V37" s="3" t="str">
        <f>IFERROR(VLOOKUP($A37,[1]Intermediaire!$G$2:AC$99,23,FALSE),"")</f>
        <v>M. Éric ZEMMOUR</v>
      </c>
      <c r="W37" s="3">
        <f>IFERROR(VLOOKUP($A37,[1]Intermediaire!$G$2:AD$99,24,FALSE),"")</f>
        <v>41</v>
      </c>
      <c r="X37" s="3" t="str">
        <f>IFERROR(VLOOKUP($A37,[1]Intermediaire!$G$2:AE$99,25,FALSE),"")</f>
        <v>M. Jean-Luc MÉLENCHON</v>
      </c>
      <c r="Y37" s="3">
        <f>IFERROR(VLOOKUP($A37,[1]Intermediaire!$G$2:AF$99,26,FALSE),"")</f>
        <v>250</v>
      </c>
      <c r="Z37" s="3" t="str">
        <f>IFERROR(VLOOKUP($A37,[1]Intermediaire!$G$2:AG$99,27,FALSE),"")</f>
        <v>Mme Anne HIDALGO</v>
      </c>
      <c r="AA37" s="3">
        <f>IFERROR(VLOOKUP($A37,[1]Intermediaire!$G$2:AH$99,28,FALSE),"")</f>
        <v>25</v>
      </c>
      <c r="AB37" s="3" t="str">
        <f>IFERROR(VLOOKUP($A37,[1]Intermediaire!$G$2:AI$99,29,FALSE),"")</f>
        <v>M. Yannick JADOT</v>
      </c>
      <c r="AC37" s="3">
        <f>IFERROR(VLOOKUP($A37,[1]Intermediaire!$G$2:AJ$99,30,FALSE),"")</f>
        <v>84</v>
      </c>
      <c r="AD37" s="3" t="str">
        <f>IFERROR(VLOOKUP($A37,[1]Intermediaire!$G$2:AK$99,31,FALSE),"")</f>
        <v>Mme Valérie PÉCRESSE</v>
      </c>
      <c r="AE37" s="3">
        <f>IFERROR(VLOOKUP($A37,[1]Intermediaire!$G$2:AL$99,32,FALSE),"")</f>
        <v>21</v>
      </c>
      <c r="AF37" s="3" t="str">
        <f>IFERROR(VLOOKUP($A37,[1]Intermediaire!$G$2:AM$99,33,FALSE),"")</f>
        <v>M. Philippe POUTOU</v>
      </c>
      <c r="AG37" s="3">
        <f>IFERROR(VLOOKUP($A37,[1]Intermediaire!$G$2:AN$99,34,FALSE),"")</f>
        <v>3</v>
      </c>
      <c r="AH37" s="3" t="str">
        <f>IFERROR(VLOOKUP($A37,[1]Intermediaire!$G$2:AO$99,35,FALSE),"")</f>
        <v>M. Nicolas DUPONT-AIGNAN</v>
      </c>
      <c r="AI37" s="3">
        <f>IFERROR(VLOOKUP($A37,[1]Intermediaire!$G$2:AP$99,36,FALSE),"")</f>
        <v>8</v>
      </c>
    </row>
    <row r="38" spans="1:35" x14ac:dyDescent="0.3">
      <c r="A38" s="2">
        <v>312</v>
      </c>
      <c r="B38" s="2">
        <f>IFERROR(VLOOKUP($A38,[1]Intermediaire!$G$2:$H$99,2,FALSE), "")</f>
        <v>9</v>
      </c>
      <c r="C38" s="2">
        <f>IFERROR(VLOOKUP($A38,[1]Intermediaire!$G$2:I$99,3,FALSE), "")</f>
        <v>4</v>
      </c>
      <c r="D38" s="2" t="str">
        <f>IFERROR(VLOOKUP($A38,[1]Intermediaire!$G$2:J$99,4,FALSE),"")</f>
        <v>I</v>
      </c>
      <c r="E38" s="2">
        <f>IFERROR(VLOOKUP($A38,[1]Intermediaire!$G$2:K$99,5,FALSE),"")</f>
        <v>45</v>
      </c>
      <c r="F38" s="2">
        <f>IFERROR(VLOOKUP($A38,[1]Intermediaire!$G$2:L$99,6,FALSE),"")</f>
        <v>45</v>
      </c>
      <c r="G38" s="2">
        <f>IFERROR(VLOOKUP($A38,[1]Intermediaire!$G$2:M$99,7,FALSE),"")</f>
        <v>0</v>
      </c>
      <c r="H38" s="2">
        <f>IFERROR(VLOOKUP($A38,[1]Intermediaire!$G$2:O$99,9,FALSE),"")</f>
        <v>0</v>
      </c>
      <c r="I38" s="2">
        <f>IFERROR(VLOOKUP($A38,[1]Intermediaire!$G$2:P$99,10,FALSE),"")</f>
        <v>0</v>
      </c>
      <c r="J38" s="2">
        <f>IFERROR(VLOOKUP($A38,[1]Intermediaire!$G$2:Q$99,11,FALSE),"")</f>
        <v>0</v>
      </c>
      <c r="K38" s="2">
        <f>IFERROR(VLOOKUP($A38,[1]Intermediaire!$G$2:R$99,12,FALSE),"")</f>
        <v>12</v>
      </c>
      <c r="L38" s="2" t="str">
        <f>IFERROR(VLOOKUP($A38,[1]Intermediaire!$G$2:S$99,13,FALSE),"")</f>
        <v xml:space="preserve"> Mme Nathalie ARTHAUD</v>
      </c>
      <c r="M38" s="2">
        <f>IFERROR(VLOOKUP($A38,[1]Intermediaire!$G$2:T$99,14,FALSE),"")</f>
        <v>0</v>
      </c>
      <c r="N38" s="2" t="str">
        <f>IFERROR(VLOOKUP($A38,[1]Intermediaire!$G$2:U$99,15,FALSE),"")</f>
        <v>M. Fabien ROUSSEL</v>
      </c>
      <c r="O38" s="2">
        <f>IFERROR(VLOOKUP($A38,[1]Intermediaire!$G$2:V$99,16,FALSE),"")</f>
        <v>0</v>
      </c>
      <c r="P38" s="2" t="str">
        <f>IFERROR(VLOOKUP($A38,[1]Intermediaire!$G$2:W$99,17,FALSE),"")</f>
        <v>M. Emmanuel MACRON</v>
      </c>
      <c r="Q38" s="2">
        <f>IFERROR(VLOOKUP($A38,[1]Intermediaire!$G$2:X$99,18,FALSE),"")</f>
        <v>0</v>
      </c>
      <c r="R38" s="2" t="str">
        <f>IFERROR(VLOOKUP($A38,[1]Intermediaire!$G$2:Y$99,19,FALSE),"")</f>
        <v>M. Jean LASSALLE</v>
      </c>
      <c r="S38" s="2">
        <f>IFERROR(VLOOKUP($A38,[1]Intermediaire!$G$2:Z$99,20,FALSE),"")</f>
        <v>0</v>
      </c>
      <c r="T38" s="2" t="str">
        <f>IFERROR(VLOOKUP($A38,[1]Intermediaire!$G$2:AA$99,21,FALSE),"")</f>
        <v>Mme Marine LE PEN</v>
      </c>
      <c r="U38" s="2">
        <f>IFERROR(VLOOKUP($A38,[1]Intermediaire!$G$2:AB$99,22,FALSE),"")</f>
        <v>0</v>
      </c>
      <c r="V38" s="2" t="str">
        <f>IFERROR(VLOOKUP($A38,[1]Intermediaire!$G$2:AC$99,23,FALSE),"")</f>
        <v>M. Éric ZEMMOUR</v>
      </c>
      <c r="W38" s="2">
        <f>IFERROR(VLOOKUP($A38,[1]Intermediaire!$G$2:AD$99,24,FALSE),"")</f>
        <v>0</v>
      </c>
      <c r="X38" s="2" t="str">
        <f>IFERROR(VLOOKUP($A38,[1]Intermediaire!$G$2:AE$99,25,FALSE),"")</f>
        <v>M. Jean-Luc MÉLENCHON</v>
      </c>
      <c r="Y38" s="2">
        <f>IFERROR(VLOOKUP($A38,[1]Intermediaire!$G$2:AF$99,26,FALSE),"")</f>
        <v>0</v>
      </c>
      <c r="Z38" s="2" t="str">
        <f>IFERROR(VLOOKUP($A38,[1]Intermediaire!$G$2:AG$99,27,FALSE),"")</f>
        <v>Mme Anne HIDALGO</v>
      </c>
      <c r="AA38" s="2">
        <f>IFERROR(VLOOKUP($A38,[1]Intermediaire!$G$2:AH$99,28,FALSE),"")</f>
        <v>0</v>
      </c>
      <c r="AB38" s="2" t="str">
        <f>IFERROR(VLOOKUP($A38,[1]Intermediaire!$G$2:AI$99,29,FALSE),"")</f>
        <v>M. Yannick JADOT</v>
      </c>
      <c r="AC38" s="2">
        <f>IFERROR(VLOOKUP($A38,[1]Intermediaire!$G$2:AJ$99,30,FALSE),"")</f>
        <v>0</v>
      </c>
      <c r="AD38" s="2" t="str">
        <f>IFERROR(VLOOKUP($A38,[1]Intermediaire!$G$2:AK$99,31,FALSE),"")</f>
        <v>Mme Valérie PÉCRESSE</v>
      </c>
      <c r="AE38" s="2">
        <f>IFERROR(VLOOKUP($A38,[1]Intermediaire!$G$2:AL$99,32,FALSE),"")</f>
        <v>0</v>
      </c>
      <c r="AF38" s="2" t="str">
        <f>IFERROR(VLOOKUP($A38,[1]Intermediaire!$G$2:AM$99,33,FALSE),"")</f>
        <v>M. Philippe POUTOU</v>
      </c>
      <c r="AG38" s="2">
        <f>IFERROR(VLOOKUP($A38,[1]Intermediaire!$G$2:AN$99,34,FALSE),"")</f>
        <v>0</v>
      </c>
      <c r="AH38" s="2" t="str">
        <f>IFERROR(VLOOKUP($A38,[1]Intermediaire!$G$2:AO$99,35,FALSE),"")</f>
        <v>M. Nicolas DUPONT-AIGNAN</v>
      </c>
      <c r="AI38" s="2">
        <f>IFERROR(VLOOKUP($A38,[1]Intermediaire!$G$2:AP$99,36,FALSE),"")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sqref="A1:M38"/>
    </sheetView>
  </sheetViews>
  <sheetFormatPr baseColWidth="10" defaultRowHeight="14.4" x14ac:dyDescent="0.3"/>
  <sheetData>
    <row r="1" spans="1:13" ht="136.80000000000001" x14ac:dyDescent="0.3">
      <c r="A1" s="1" t="s">
        <v>0</v>
      </c>
      <c r="B1" s="1" t="s">
        <v>24</v>
      </c>
      <c r="C1" s="1" t="s">
        <v>25</v>
      </c>
      <c r="D1" s="1" t="s">
        <v>26</v>
      </c>
      <c r="E1" s="1" t="s">
        <v>27</v>
      </c>
      <c r="F1" s="1" t="s">
        <v>28</v>
      </c>
      <c r="G1" s="1" t="s">
        <v>29</v>
      </c>
      <c r="H1" s="1" t="s">
        <v>30</v>
      </c>
      <c r="I1" s="1" t="s">
        <v>31</v>
      </c>
      <c r="J1" s="1" t="s">
        <v>32</v>
      </c>
      <c r="K1" s="1" t="s">
        <v>33</v>
      </c>
      <c r="L1" s="1" t="s">
        <v>34</v>
      </c>
      <c r="M1" s="1" t="s">
        <v>35</v>
      </c>
    </row>
    <row r="2" spans="1:13" x14ac:dyDescent="0.3">
      <c r="A2" s="2">
        <v>101</v>
      </c>
      <c r="B2" s="4">
        <f>IFERROR([2]Final!N2/[2]Final!$K2,"")</f>
        <v>3.5005834305717621E-3</v>
      </c>
      <c r="C2" s="4">
        <f>IFERROR([2]Final!P2/[2]Final!$K2,"")</f>
        <v>2.3337222870478413E-2</v>
      </c>
      <c r="D2" s="4">
        <f>IFERROR([2]Final!R2/[2]Final!$K2,"")</f>
        <v>0.28821470245040842</v>
      </c>
      <c r="E2" s="4">
        <f>IFERROR([2]Final!T2/[2]Final!$K2,"")</f>
        <v>2.6837806301050177E-2</v>
      </c>
      <c r="F2" s="4">
        <f>IFERROR([2]Final!V2/[2]Final!$K2,"")</f>
        <v>0.11668611435239207</v>
      </c>
      <c r="G2" s="4">
        <f>IFERROR([2]Final!X2/[2]Final!$K2,"")</f>
        <v>6.6511085180863475E-2</v>
      </c>
      <c r="H2" s="4">
        <f>IFERROR([2]Final!Z2/[2]Final!$K2,"")</f>
        <v>0.23803967327887982</v>
      </c>
      <c r="I2" s="4">
        <f>IFERROR([2]Final!AB2/[2]Final!$K2,"")</f>
        <v>3.5005834305717617E-2</v>
      </c>
      <c r="J2" s="4">
        <f>IFERROR([2]Final!AD2/[2]Final!$K2,"")</f>
        <v>9.8016336056009332E-2</v>
      </c>
      <c r="K2" s="4">
        <f>IFERROR([2]Final!AF2/[2]Final!$K2,"")</f>
        <v>7.817969661610269E-2</v>
      </c>
      <c r="L2" s="4">
        <f>IFERROR([2]Final!AH2/[2]Final!$K2,"")</f>
        <v>3.5005834305717621E-3</v>
      </c>
      <c r="M2" s="4">
        <f>IFERROR([2]Final!AJ2/[2]Final!$K2,"")</f>
        <v>2.2170361726954493E-2</v>
      </c>
    </row>
    <row r="3" spans="1:13" x14ac:dyDescent="0.3">
      <c r="A3" s="3">
        <v>102</v>
      </c>
      <c r="B3" s="5">
        <f>IFERROR([2]Final!N3/[2]Final!$K3,"")</f>
        <v>0</v>
      </c>
      <c r="C3" s="5">
        <f>IFERROR([2]Final!P3/[2]Final!$K3,"")</f>
        <v>1.3698630136986301E-2</v>
      </c>
      <c r="D3" s="5">
        <f>IFERROR([2]Final!R3/[2]Final!$K3,"")</f>
        <v>0.32054794520547947</v>
      </c>
      <c r="E3" s="5">
        <f>IFERROR([2]Final!T3/[2]Final!$K3,"")</f>
        <v>2.6027397260273973E-2</v>
      </c>
      <c r="F3" s="5">
        <f>IFERROR([2]Final!V3/[2]Final!$K3,"")</f>
        <v>0.15890410958904111</v>
      </c>
      <c r="G3" s="5">
        <f>IFERROR([2]Final!X3/[2]Final!$K3,"")</f>
        <v>5.3424657534246578E-2</v>
      </c>
      <c r="H3" s="5">
        <f>IFERROR([2]Final!Z3/[2]Final!$K3,"")</f>
        <v>0.23424657534246576</v>
      </c>
      <c r="I3" s="5">
        <f>IFERROR([2]Final!AB3/[2]Final!$K3,"")</f>
        <v>2.0547945205479451E-2</v>
      </c>
      <c r="J3" s="5">
        <f>IFERROR([2]Final!AD3/[2]Final!$K3,"")</f>
        <v>8.2191780821917804E-2</v>
      </c>
      <c r="K3" s="5">
        <f>IFERROR([2]Final!AF3/[2]Final!$K3,"")</f>
        <v>5.6164383561643834E-2</v>
      </c>
      <c r="L3" s="5">
        <f>IFERROR([2]Final!AH3/[2]Final!$K3,"")</f>
        <v>6.8493150684931503E-3</v>
      </c>
      <c r="M3" s="5">
        <f>IFERROR([2]Final!AJ3/[2]Final!$K3,"")</f>
        <v>2.7397260273972601E-2</v>
      </c>
    </row>
    <row r="4" spans="1:13" x14ac:dyDescent="0.3">
      <c r="A4" s="2">
        <v>103</v>
      </c>
      <c r="B4" s="4">
        <f>IFERROR([2]Final!N4/[2]Final!$K4,"")</f>
        <v>3.968253968253968E-3</v>
      </c>
      <c r="C4" s="4">
        <f>IFERROR([2]Final!P4/[2]Final!$K4,"")</f>
        <v>2.5132275132275131E-2</v>
      </c>
      <c r="D4" s="4">
        <f>IFERROR([2]Final!R4/[2]Final!$K4,"")</f>
        <v>0.3888888888888889</v>
      </c>
      <c r="E4" s="4">
        <f>IFERROR([2]Final!T4/[2]Final!$K4,"")</f>
        <v>1.984126984126984E-2</v>
      </c>
      <c r="F4" s="4">
        <f>IFERROR([2]Final!V4/[2]Final!$K4,"")</f>
        <v>0.11772486772486772</v>
      </c>
      <c r="G4" s="4">
        <f>IFERROR([2]Final!X4/[2]Final!$K4,"")</f>
        <v>6.6137566137566134E-2</v>
      </c>
      <c r="H4" s="4">
        <f>IFERROR([2]Final!Z4/[2]Final!$K4,"")</f>
        <v>0.21031746031746032</v>
      </c>
      <c r="I4" s="4">
        <f>IFERROR([2]Final!AB4/[2]Final!$K4,"")</f>
        <v>1.7195767195767195E-2</v>
      </c>
      <c r="J4" s="4">
        <f>IFERROR([2]Final!AD4/[2]Final!$K4,"")</f>
        <v>6.7460317460317457E-2</v>
      </c>
      <c r="K4" s="4">
        <f>IFERROR([2]Final!AF4/[2]Final!$K4,"")</f>
        <v>5.6878306878306875E-2</v>
      </c>
      <c r="L4" s="4">
        <f>IFERROR([2]Final!AH4/[2]Final!$K4,"")</f>
        <v>5.2910052910052907E-3</v>
      </c>
      <c r="M4" s="4">
        <f>IFERROR([2]Final!AJ4/[2]Final!$K4,"")</f>
        <v>2.1164021164021163E-2</v>
      </c>
    </row>
    <row r="5" spans="1:13" x14ac:dyDescent="0.3">
      <c r="A5" s="3">
        <v>104</v>
      </c>
      <c r="B5" s="5">
        <f>IFERROR([2]Final!N5/[2]Final!$K5,"")</f>
        <v>1.3175230566534915E-3</v>
      </c>
      <c r="C5" s="5">
        <f>IFERROR([2]Final!P5/[2]Final!$K5,"")</f>
        <v>1.1857707509881422E-2</v>
      </c>
      <c r="D5" s="5">
        <f>IFERROR([2]Final!R5/[2]Final!$K5,"")</f>
        <v>0.20289855072463769</v>
      </c>
      <c r="E5" s="5">
        <f>IFERROR([2]Final!T5/[2]Final!$K5,"")</f>
        <v>2.1080368906455864E-2</v>
      </c>
      <c r="F5" s="5">
        <f>IFERROR([2]Final!V5/[2]Final!$K5,"")</f>
        <v>0.24110671936758893</v>
      </c>
      <c r="G5" s="5">
        <f>IFERROR([2]Final!X5/[2]Final!$K5,"")</f>
        <v>6.7193675889328064E-2</v>
      </c>
      <c r="H5" s="5">
        <f>IFERROR([2]Final!Z5/[2]Final!$K5,"")</f>
        <v>0.33728590250329382</v>
      </c>
      <c r="I5" s="5">
        <f>IFERROR([2]Final!AB5/[2]Final!$K5,"")</f>
        <v>1.844532279314888E-2</v>
      </c>
      <c r="J5" s="5">
        <f>IFERROR([2]Final!AD5/[2]Final!$K5,"")</f>
        <v>4.4795783926218712E-2</v>
      </c>
      <c r="K5" s="5">
        <f>IFERROR([2]Final!AF5/[2]Final!$K5,"")</f>
        <v>4.2160737812911728E-2</v>
      </c>
      <c r="L5" s="5">
        <f>IFERROR([2]Final!AH5/[2]Final!$K5,"")</f>
        <v>1.3175230566534915E-3</v>
      </c>
      <c r="M5" s="5">
        <f>IFERROR([2]Final!AJ5/[2]Final!$K5,"")</f>
        <v>1.0540184453227932E-2</v>
      </c>
    </row>
    <row r="6" spans="1:13" x14ac:dyDescent="0.3">
      <c r="A6" s="2">
        <v>105</v>
      </c>
      <c r="B6" s="4">
        <f>IFERROR([2]Final!N6/[2]Final!$K6,"")</f>
        <v>3.1982942430703624E-3</v>
      </c>
      <c r="C6" s="4">
        <f>IFERROR([2]Final!P6/[2]Final!$K6,"")</f>
        <v>2.4520255863539446E-2</v>
      </c>
      <c r="D6" s="4">
        <f>IFERROR([2]Final!R6/[2]Final!$K6,"")</f>
        <v>0.28891257995735609</v>
      </c>
      <c r="E6" s="4">
        <f>IFERROR([2]Final!T6/[2]Final!$K6,"")</f>
        <v>2.5586353944562899E-2</v>
      </c>
      <c r="F6" s="4">
        <f>IFERROR([2]Final!V6/[2]Final!$K6,"")</f>
        <v>0.17910447761194029</v>
      </c>
      <c r="G6" s="4">
        <f>IFERROR([2]Final!X6/[2]Final!$K6,"")</f>
        <v>8.6353944562899784E-2</v>
      </c>
      <c r="H6" s="4">
        <f>IFERROR([2]Final!Z6/[2]Final!$K6,"")</f>
        <v>0.23240938166311301</v>
      </c>
      <c r="I6" s="4">
        <f>IFERROR([2]Final!AB6/[2]Final!$K6,"")</f>
        <v>2.1321961620469083E-2</v>
      </c>
      <c r="J6" s="4">
        <f>IFERROR([2]Final!AD6/[2]Final!$K6,"")</f>
        <v>7.4626865671641784E-2</v>
      </c>
      <c r="K6" s="4">
        <f>IFERROR([2]Final!AF6/[2]Final!$K6,"")</f>
        <v>4.4776119402985072E-2</v>
      </c>
      <c r="L6" s="4">
        <f>IFERROR([2]Final!AH6/[2]Final!$K6,"")</f>
        <v>2.1321961620469083E-3</v>
      </c>
      <c r="M6" s="4">
        <f>IFERROR([2]Final!AJ6/[2]Final!$K6,"")</f>
        <v>1.7057569296375266E-2</v>
      </c>
    </row>
    <row r="7" spans="1:13" x14ac:dyDescent="0.3">
      <c r="A7" s="3">
        <v>106</v>
      </c>
      <c r="B7" s="5">
        <f>IFERROR([2]Final!N7/[2]Final!$K7,"")</f>
        <v>4.807692307692308E-3</v>
      </c>
      <c r="C7" s="5">
        <f>IFERROR([2]Final!P7/[2]Final!$K7,"")</f>
        <v>2.8846153846153848E-2</v>
      </c>
      <c r="D7" s="5">
        <f>IFERROR([2]Final!R7/[2]Final!$K7,"")</f>
        <v>0.26322115384615385</v>
      </c>
      <c r="E7" s="5">
        <f>IFERROR([2]Final!T7/[2]Final!$K7,"")</f>
        <v>2.1634615384615384E-2</v>
      </c>
      <c r="F7" s="5">
        <f>IFERROR([2]Final!V7/[2]Final!$K7,"")</f>
        <v>0.18149038461538461</v>
      </c>
      <c r="G7" s="5">
        <f>IFERROR([2]Final!X7/[2]Final!$K7,"")</f>
        <v>6.8509615384615391E-2</v>
      </c>
      <c r="H7" s="5">
        <f>IFERROR([2]Final!Z7/[2]Final!$K7,"")</f>
        <v>0.28966346153846156</v>
      </c>
      <c r="I7" s="5">
        <f>IFERROR([2]Final!AB7/[2]Final!$K7,"")</f>
        <v>1.6826923076923076E-2</v>
      </c>
      <c r="J7" s="5">
        <f>IFERROR([2]Final!AD7/[2]Final!$K7,"")</f>
        <v>6.9711538461538464E-2</v>
      </c>
      <c r="K7" s="5">
        <f>IFERROR([2]Final!AF7/[2]Final!$K7,"")</f>
        <v>3.8461538461538464E-2</v>
      </c>
      <c r="L7" s="5">
        <f>IFERROR([2]Final!AH7/[2]Final!$K7,"")</f>
        <v>3.605769230769231E-3</v>
      </c>
      <c r="M7" s="5">
        <f>IFERROR([2]Final!AJ7/[2]Final!$K7,"")</f>
        <v>1.3221153846153846E-2</v>
      </c>
    </row>
    <row r="8" spans="1:13" x14ac:dyDescent="0.3">
      <c r="A8" s="2">
        <v>107</v>
      </c>
      <c r="B8" s="4">
        <f>IFERROR([2]Final!N8/[2]Final!$K8,"")</f>
        <v>5.2219321148825066E-3</v>
      </c>
      <c r="C8" s="4">
        <f>IFERROR([2]Final!P8/[2]Final!$K8,"")</f>
        <v>2.0887728459530026E-2</v>
      </c>
      <c r="D8" s="4">
        <f>IFERROR([2]Final!R8/[2]Final!$K8,"")</f>
        <v>0.14099216710182769</v>
      </c>
      <c r="E8" s="4">
        <f>IFERROR([2]Final!T8/[2]Final!$K8,"")</f>
        <v>1.5665796344647518E-2</v>
      </c>
      <c r="F8" s="4">
        <f>IFERROR([2]Final!V8/[2]Final!$K8,"")</f>
        <v>0.16710182767624021</v>
      </c>
      <c r="G8" s="4">
        <f>IFERROR([2]Final!X8/[2]Final!$K8,"")</f>
        <v>3.91644908616188E-2</v>
      </c>
      <c r="H8" s="4">
        <f>IFERROR([2]Final!Z8/[2]Final!$K8,"")</f>
        <v>0.51697127937336818</v>
      </c>
      <c r="I8" s="4">
        <f>IFERROR([2]Final!AB8/[2]Final!$K8,"")</f>
        <v>5.2219321148825066E-3</v>
      </c>
      <c r="J8" s="4">
        <f>IFERROR([2]Final!AD8/[2]Final!$K8,"")</f>
        <v>5.2219321148825062E-2</v>
      </c>
      <c r="K8" s="4">
        <f>IFERROR([2]Final!AF8/[2]Final!$K8,"")</f>
        <v>2.0887728459530026E-2</v>
      </c>
      <c r="L8" s="4">
        <f>IFERROR([2]Final!AH8/[2]Final!$K8,"")</f>
        <v>5.2219321148825066E-3</v>
      </c>
      <c r="M8" s="4">
        <f>IFERROR([2]Final!AJ8/[2]Final!$K8,"")</f>
        <v>1.0443864229765013E-2</v>
      </c>
    </row>
    <row r="9" spans="1:13" x14ac:dyDescent="0.3">
      <c r="A9" s="3">
        <v>108</v>
      </c>
      <c r="B9" s="5">
        <f>IFERROR([2]Final!N9/[2]Final!$K9,"")</f>
        <v>2.1276595744680851E-3</v>
      </c>
      <c r="C9" s="5">
        <f>IFERROR([2]Final!P9/[2]Final!$K9,"")</f>
        <v>1.276595744680851E-2</v>
      </c>
      <c r="D9" s="5">
        <f>IFERROR([2]Final!R9/[2]Final!$K9,"")</f>
        <v>0.1276595744680851</v>
      </c>
      <c r="E9" s="5">
        <f>IFERROR([2]Final!T9/[2]Final!$K9,"")</f>
        <v>2.1276595744680851E-3</v>
      </c>
      <c r="F9" s="5">
        <f>IFERROR([2]Final!V9/[2]Final!$K9,"")</f>
        <v>0.1276595744680851</v>
      </c>
      <c r="G9" s="5">
        <f>IFERROR([2]Final!X9/[2]Final!$K9,"")</f>
        <v>2.1276595744680851E-2</v>
      </c>
      <c r="H9" s="5">
        <f>IFERROR([2]Final!Z9/[2]Final!$K9,"")</f>
        <v>0.66170212765957448</v>
      </c>
      <c r="I9" s="5">
        <f>IFERROR([2]Final!AB9/[2]Final!$K9,"")</f>
        <v>2.7659574468085105E-2</v>
      </c>
      <c r="J9" s="5">
        <f>IFERROR([2]Final!AD9/[2]Final!$K9,"")</f>
        <v>6.382978723404255E-3</v>
      </c>
      <c r="K9" s="5">
        <f>IFERROR([2]Final!AF9/[2]Final!$K9,"")</f>
        <v>8.5106382978723406E-3</v>
      </c>
      <c r="L9" s="5">
        <f>IFERROR([2]Final!AH9/[2]Final!$K9,"")</f>
        <v>2.1276595744680851E-3</v>
      </c>
      <c r="M9" s="5">
        <f>IFERROR([2]Final!AJ9/[2]Final!$K9,"")</f>
        <v>0</v>
      </c>
    </row>
    <row r="10" spans="1:13" x14ac:dyDescent="0.3">
      <c r="A10" s="2">
        <v>109</v>
      </c>
      <c r="B10" s="4">
        <f>IFERROR([2]Final!N10/[2]Final!$K10,"")</f>
        <v>8.4317032040472171E-3</v>
      </c>
      <c r="C10" s="4">
        <f>IFERROR([2]Final!P10/[2]Final!$K10,"")</f>
        <v>2.866779089376054E-2</v>
      </c>
      <c r="D10" s="4">
        <f>IFERROR([2]Final!R10/[2]Final!$K10,"")</f>
        <v>0.15345699831365936</v>
      </c>
      <c r="E10" s="4">
        <f>IFERROR([2]Final!T10/[2]Final!$K10,"")</f>
        <v>2.0236087689713321E-2</v>
      </c>
      <c r="F10" s="4">
        <f>IFERROR([2]Final!V10/[2]Final!$K10,"")</f>
        <v>0.18381112984822934</v>
      </c>
      <c r="G10" s="4">
        <f>IFERROR([2]Final!X10/[2]Final!$K10,"")</f>
        <v>3.5413153456998317E-2</v>
      </c>
      <c r="H10" s="4">
        <f>IFERROR([2]Final!Z10/[2]Final!$K10,"")</f>
        <v>0.46374367622259699</v>
      </c>
      <c r="I10" s="4">
        <f>IFERROR([2]Final!AB10/[2]Final!$K10,"")</f>
        <v>5.0590219224283303E-3</v>
      </c>
      <c r="J10" s="4">
        <f>IFERROR([2]Final!AD10/[2]Final!$K10,"")</f>
        <v>4.7217537942664416E-2</v>
      </c>
      <c r="K10" s="4">
        <f>IFERROR([2]Final!AF10/[2]Final!$K10,"")</f>
        <v>3.0354131534569982E-2</v>
      </c>
      <c r="L10" s="4">
        <f>IFERROR([2]Final!AH10/[2]Final!$K10,"")</f>
        <v>1.3490725126475547E-2</v>
      </c>
      <c r="M10" s="4">
        <f>IFERROR([2]Final!AJ10/[2]Final!$K10,"")</f>
        <v>1.0118043844856661E-2</v>
      </c>
    </row>
    <row r="11" spans="1:13" x14ac:dyDescent="0.3">
      <c r="A11" s="3">
        <v>110</v>
      </c>
      <c r="B11" s="5">
        <f>IFERROR([2]Final!N11/[2]Final!$K11,"")</f>
        <v>8.6956521739130436E-3</v>
      </c>
      <c r="C11" s="5">
        <f>IFERROR([2]Final!P11/[2]Final!$K11,"")</f>
        <v>2.9565217391304348E-2</v>
      </c>
      <c r="D11" s="5">
        <f>IFERROR([2]Final!R11/[2]Final!$K11,"")</f>
        <v>0.22260869565217392</v>
      </c>
      <c r="E11" s="5">
        <f>IFERROR([2]Final!T11/[2]Final!$K11,"")</f>
        <v>1.9130434782608695E-2</v>
      </c>
      <c r="F11" s="5">
        <f>IFERROR([2]Final!V11/[2]Final!$K11,"")</f>
        <v>0.13217391304347825</v>
      </c>
      <c r="G11" s="5">
        <f>IFERROR([2]Final!X11/[2]Final!$K11,"")</f>
        <v>5.9130434782608696E-2</v>
      </c>
      <c r="H11" s="5">
        <f>IFERROR([2]Final!Z11/[2]Final!$K11,"")</f>
        <v>0.3339130434782609</v>
      </c>
      <c r="I11" s="5">
        <f>IFERROR([2]Final!AB11/[2]Final!$K11,"")</f>
        <v>3.3043478260869563E-2</v>
      </c>
      <c r="J11" s="5">
        <f>IFERROR([2]Final!AD11/[2]Final!$K11,"")</f>
        <v>0.10608695652173913</v>
      </c>
      <c r="K11" s="5">
        <f>IFERROR([2]Final!AF11/[2]Final!$K11,"")</f>
        <v>3.3043478260869563E-2</v>
      </c>
      <c r="L11" s="5">
        <f>IFERROR([2]Final!AH11/[2]Final!$K11,"")</f>
        <v>6.956521739130435E-3</v>
      </c>
      <c r="M11" s="5">
        <f>IFERROR([2]Final!AJ11/[2]Final!$K11,"")</f>
        <v>1.5652173913043479E-2</v>
      </c>
    </row>
    <row r="12" spans="1:13" x14ac:dyDescent="0.3">
      <c r="A12" s="2">
        <v>111</v>
      </c>
      <c r="B12" s="4">
        <f>IFERROR([2]Final!N12/[2]Final!$K12,"")</f>
        <v>7.3937153419593345E-3</v>
      </c>
      <c r="C12" s="4">
        <f>IFERROR([2]Final!P12/[2]Final!$K12,"")</f>
        <v>2.9574861367837338E-2</v>
      </c>
      <c r="D12" s="4">
        <f>IFERROR([2]Final!R12/[2]Final!$K12,"")</f>
        <v>0.20147874306839186</v>
      </c>
      <c r="E12" s="4">
        <f>IFERROR([2]Final!T12/[2]Final!$K12,"")</f>
        <v>2.5878003696857672E-2</v>
      </c>
      <c r="F12" s="4">
        <f>IFERROR([2]Final!V12/[2]Final!$K12,"")</f>
        <v>0.17190388170055454</v>
      </c>
      <c r="G12" s="4">
        <f>IFERROR([2]Final!X12/[2]Final!$K12,"")</f>
        <v>4.2513863216266171E-2</v>
      </c>
      <c r="H12" s="4">
        <f>IFERROR([2]Final!Z12/[2]Final!$K12,"")</f>
        <v>0.43807763401109057</v>
      </c>
      <c r="I12" s="4">
        <f>IFERROR([2]Final!AB12/[2]Final!$K12,"")</f>
        <v>1.6635859519408502E-2</v>
      </c>
      <c r="J12" s="4">
        <f>IFERROR([2]Final!AD12/[2]Final!$K12,"")</f>
        <v>2.9574861367837338E-2</v>
      </c>
      <c r="K12" s="4">
        <f>IFERROR([2]Final!AF12/[2]Final!$K12,"")</f>
        <v>2.0332717190388171E-2</v>
      </c>
      <c r="L12" s="4">
        <f>IFERROR([2]Final!AH12/[2]Final!$K12,"")</f>
        <v>0</v>
      </c>
      <c r="M12" s="4">
        <f>IFERROR([2]Final!AJ12/[2]Final!$K12,"")</f>
        <v>1.6635859519408502E-2</v>
      </c>
    </row>
    <row r="13" spans="1:13" x14ac:dyDescent="0.3">
      <c r="A13" s="3">
        <v>112</v>
      </c>
      <c r="B13" s="5">
        <f>IFERROR([2]Final!N13/[2]Final!$K13,"")</f>
        <v>4.2553191489361703E-3</v>
      </c>
      <c r="C13" s="5">
        <f>IFERROR([2]Final!P13/[2]Final!$K13,"")</f>
        <v>1.9148936170212766E-2</v>
      </c>
      <c r="D13" s="5">
        <f>IFERROR([2]Final!R13/[2]Final!$K13,"")</f>
        <v>0.13191489361702127</v>
      </c>
      <c r="E13" s="5">
        <f>IFERROR([2]Final!T13/[2]Final!$K13,"")</f>
        <v>6.382978723404255E-3</v>
      </c>
      <c r="F13" s="5">
        <f>IFERROR([2]Final!V13/[2]Final!$K13,"")</f>
        <v>0.15106382978723404</v>
      </c>
      <c r="G13" s="5">
        <f>IFERROR([2]Final!X13/[2]Final!$K13,"")</f>
        <v>5.3191489361702128E-2</v>
      </c>
      <c r="H13" s="5">
        <f>IFERROR([2]Final!Z13/[2]Final!$K13,"")</f>
        <v>0.52978723404255323</v>
      </c>
      <c r="I13" s="5">
        <f>IFERROR([2]Final!AB13/[2]Final!$K13,"")</f>
        <v>2.3404255319148935E-2</v>
      </c>
      <c r="J13" s="5">
        <f>IFERROR([2]Final!AD13/[2]Final!$K13,"")</f>
        <v>3.6170212765957444E-2</v>
      </c>
      <c r="K13" s="5">
        <f>IFERROR([2]Final!AF13/[2]Final!$K13,"")</f>
        <v>2.1276595744680851E-2</v>
      </c>
      <c r="L13" s="5">
        <f>IFERROR([2]Final!AH13/[2]Final!$K13,"")</f>
        <v>8.5106382978723406E-3</v>
      </c>
      <c r="M13" s="5">
        <f>IFERROR([2]Final!AJ13/[2]Final!$K13,"")</f>
        <v>1.4893617021276596E-2</v>
      </c>
    </row>
    <row r="14" spans="1:13" x14ac:dyDescent="0.3">
      <c r="A14" s="2">
        <v>113</v>
      </c>
      <c r="B14" s="4">
        <f>IFERROR([2]Final!N14/[2]Final!$K14,"")</f>
        <v>2.6773761713520749E-3</v>
      </c>
      <c r="C14" s="4">
        <f>IFERROR([2]Final!P14/[2]Final!$K14,"")</f>
        <v>2.8112449799196786E-2</v>
      </c>
      <c r="D14" s="4">
        <f>IFERROR([2]Final!R14/[2]Final!$K14,"")</f>
        <v>0.23293172690763053</v>
      </c>
      <c r="E14" s="4">
        <f>IFERROR([2]Final!T14/[2]Final!$K14,"")</f>
        <v>1.2048192771084338E-2</v>
      </c>
      <c r="F14" s="4">
        <f>IFERROR([2]Final!V14/[2]Final!$K14,"")</f>
        <v>0.16733601070950468</v>
      </c>
      <c r="G14" s="4">
        <f>IFERROR([2]Final!X14/[2]Final!$K14,"")</f>
        <v>5.4886211512717539E-2</v>
      </c>
      <c r="H14" s="4">
        <f>IFERROR([2]Final!Z14/[2]Final!$K14,"")</f>
        <v>0.36144578313253012</v>
      </c>
      <c r="I14" s="4">
        <f>IFERROR([2]Final!AB14/[2]Final!$K14,"")</f>
        <v>2.1419009370816599E-2</v>
      </c>
      <c r="J14" s="4">
        <f>IFERROR([2]Final!AD14/[2]Final!$K14,"")</f>
        <v>5.0870147255689425E-2</v>
      </c>
      <c r="K14" s="4">
        <f>IFERROR([2]Final!AF14/[2]Final!$K14,"")</f>
        <v>4.2838018741633198E-2</v>
      </c>
      <c r="L14" s="4">
        <f>IFERROR([2]Final!AH14/[2]Final!$K14,"")</f>
        <v>1.2048192771084338E-2</v>
      </c>
      <c r="M14" s="4">
        <f>IFERROR([2]Final!AJ14/[2]Final!$K14,"")</f>
        <v>1.3386880856760375E-2</v>
      </c>
    </row>
    <row r="15" spans="1:13" x14ac:dyDescent="0.3">
      <c r="A15" s="3">
        <v>114</v>
      </c>
      <c r="B15" s="5">
        <f>IFERROR([2]Final!N15/[2]Final!$K15,"")</f>
        <v>3.3613445378151263E-3</v>
      </c>
      <c r="C15" s="5">
        <f>IFERROR([2]Final!P15/[2]Final!$K15,"")</f>
        <v>1.3445378151260505E-2</v>
      </c>
      <c r="D15" s="5">
        <f>IFERROR([2]Final!R15/[2]Final!$K15,"")</f>
        <v>0.21176470588235294</v>
      </c>
      <c r="E15" s="5">
        <f>IFERROR([2]Final!T15/[2]Final!$K15,"")</f>
        <v>2.8571428571428571E-2</v>
      </c>
      <c r="F15" s="5">
        <f>IFERROR([2]Final!V15/[2]Final!$K15,"")</f>
        <v>0.23361344537815126</v>
      </c>
      <c r="G15" s="5">
        <f>IFERROR([2]Final!X15/[2]Final!$K15,"")</f>
        <v>5.7142857142857141E-2</v>
      </c>
      <c r="H15" s="5">
        <f>IFERROR([2]Final!Z15/[2]Final!$K15,"")</f>
        <v>0.32436974789915968</v>
      </c>
      <c r="I15" s="5">
        <f>IFERROR([2]Final!AB15/[2]Final!$K15,"")</f>
        <v>1.5126050420168067E-2</v>
      </c>
      <c r="J15" s="5">
        <f>IFERROR([2]Final!AD15/[2]Final!$K15,"")</f>
        <v>5.0420168067226892E-2</v>
      </c>
      <c r="K15" s="5">
        <f>IFERROR([2]Final!AF15/[2]Final!$K15,"")</f>
        <v>3.0252100840336135E-2</v>
      </c>
      <c r="L15" s="5">
        <f>IFERROR([2]Final!AH15/[2]Final!$K15,"")</f>
        <v>8.4033613445378148E-3</v>
      </c>
      <c r="M15" s="5">
        <f>IFERROR([2]Final!AJ15/[2]Final!$K15,"")</f>
        <v>2.3529411764705882E-2</v>
      </c>
    </row>
    <row r="16" spans="1:13" x14ac:dyDescent="0.3">
      <c r="A16" s="2">
        <v>201</v>
      </c>
      <c r="B16" s="4">
        <f>IFERROR([2]Final!N16/[2]Final!$K16,"")</f>
        <v>2.7472527472527475E-3</v>
      </c>
      <c r="C16" s="4">
        <f>IFERROR([2]Final!P16/[2]Final!$K16,"")</f>
        <v>2.0604395604395604E-2</v>
      </c>
      <c r="D16" s="4">
        <f>IFERROR([2]Final!R16/[2]Final!$K16,"")</f>
        <v>0.31456043956043955</v>
      </c>
      <c r="E16" s="4">
        <f>IFERROR([2]Final!T16/[2]Final!$K16,"")</f>
        <v>1.7857142857142856E-2</v>
      </c>
      <c r="F16" s="4">
        <f>IFERROR([2]Final!V16/[2]Final!$K16,"")</f>
        <v>9.0659340659340656E-2</v>
      </c>
      <c r="G16" s="4">
        <f>IFERROR([2]Final!X16/[2]Final!$K16,"")</f>
        <v>6.7307692307692304E-2</v>
      </c>
      <c r="H16" s="4">
        <f>IFERROR([2]Final!Z16/[2]Final!$K16,"")</f>
        <v>0.2857142857142857</v>
      </c>
      <c r="I16" s="4">
        <f>IFERROR([2]Final!AB16/[2]Final!$K16,"")</f>
        <v>2.60989010989011E-2</v>
      </c>
      <c r="J16" s="4">
        <f>IFERROR([2]Final!AD16/[2]Final!$K16,"")</f>
        <v>0.10851648351648352</v>
      </c>
      <c r="K16" s="4">
        <f>IFERROR([2]Final!AF16/[2]Final!$K16,"")</f>
        <v>4.5329670329670328E-2</v>
      </c>
      <c r="L16" s="4">
        <f>IFERROR([2]Final!AH16/[2]Final!$K16,"")</f>
        <v>1.098901098901099E-2</v>
      </c>
      <c r="M16" s="4">
        <f>IFERROR([2]Final!AJ16/[2]Final!$K16,"")</f>
        <v>9.6153846153846159E-3</v>
      </c>
    </row>
    <row r="17" spans="1:13" x14ac:dyDescent="0.3">
      <c r="A17" s="3">
        <v>202</v>
      </c>
      <c r="B17" s="5">
        <f>IFERROR([2]Final!N17/[2]Final!$K17,"")</f>
        <v>0</v>
      </c>
      <c r="C17" s="5">
        <f>IFERROR([2]Final!P17/[2]Final!$K17,"")</f>
        <v>1.2534818941504178E-2</v>
      </c>
      <c r="D17" s="5">
        <f>IFERROR([2]Final!R17/[2]Final!$K17,"")</f>
        <v>0.22423398328690808</v>
      </c>
      <c r="E17" s="5">
        <f>IFERROR([2]Final!T17/[2]Final!$K17,"")</f>
        <v>1.9498607242339833E-2</v>
      </c>
      <c r="F17" s="5">
        <f>IFERROR([2]Final!V17/[2]Final!$K17,"")</f>
        <v>0.11838440111420613</v>
      </c>
      <c r="G17" s="5">
        <f>IFERROR([2]Final!X17/[2]Final!$K17,"")</f>
        <v>6.2674094707520889E-2</v>
      </c>
      <c r="H17" s="5">
        <f>IFERROR([2]Final!Z17/[2]Final!$K17,"")</f>
        <v>0.40389972144846797</v>
      </c>
      <c r="I17" s="5">
        <f>IFERROR([2]Final!AB17/[2]Final!$K17,"")</f>
        <v>1.2534818941504178E-2</v>
      </c>
      <c r="J17" s="5">
        <f>IFERROR([2]Final!AD17/[2]Final!$K17,"")</f>
        <v>7.7994428969359333E-2</v>
      </c>
      <c r="K17" s="5">
        <f>IFERROR([2]Final!AF17/[2]Final!$K17,"")</f>
        <v>4.0389972144846797E-2</v>
      </c>
      <c r="L17" s="5">
        <f>IFERROR([2]Final!AH17/[2]Final!$K17,"")</f>
        <v>9.7493036211699167E-3</v>
      </c>
      <c r="M17" s="5">
        <f>IFERROR([2]Final!AJ17/[2]Final!$K17,"")</f>
        <v>1.8105849582172703E-2</v>
      </c>
    </row>
    <row r="18" spans="1:13" x14ac:dyDescent="0.3">
      <c r="A18" s="2">
        <v>203</v>
      </c>
      <c r="B18" s="4">
        <f>IFERROR([2]Final!N18/[2]Final!$K18,"")</f>
        <v>1.1918951132300357E-3</v>
      </c>
      <c r="C18" s="4">
        <f>IFERROR([2]Final!P18/[2]Final!$K18,"")</f>
        <v>1.4302741358760428E-2</v>
      </c>
      <c r="D18" s="4">
        <f>IFERROR([2]Final!R18/[2]Final!$K18,"")</f>
        <v>0.35280095351609059</v>
      </c>
      <c r="E18" s="4">
        <f>IFERROR([2]Final!T18/[2]Final!$K18,"")</f>
        <v>1.9070321811680571E-2</v>
      </c>
      <c r="F18" s="4">
        <f>IFERROR([2]Final!V18/[2]Final!$K18,"")</f>
        <v>9.2967818831942786E-2</v>
      </c>
      <c r="G18" s="4">
        <f>IFERROR([2]Final!X18/[2]Final!$K18,"")</f>
        <v>8.3432657926102508E-2</v>
      </c>
      <c r="H18" s="4">
        <f>IFERROR([2]Final!Z18/[2]Final!$K18,"")</f>
        <v>0.20381406436233612</v>
      </c>
      <c r="I18" s="4">
        <f>IFERROR([2]Final!AB18/[2]Final!$K18,"")</f>
        <v>2.6221692491060787E-2</v>
      </c>
      <c r="J18" s="4">
        <f>IFERROR([2]Final!AD18/[2]Final!$K18,"")</f>
        <v>0.10131108462455304</v>
      </c>
      <c r="K18" s="4">
        <f>IFERROR([2]Final!AF18/[2]Final!$K18,"")</f>
        <v>8.2240762812872473E-2</v>
      </c>
      <c r="L18" s="4">
        <f>IFERROR([2]Final!AH18/[2]Final!$K18,"")</f>
        <v>4.7675804529201428E-3</v>
      </c>
      <c r="M18" s="4">
        <f>IFERROR([2]Final!AJ18/[2]Final!$K18,"")</f>
        <v>1.7878426698450536E-2</v>
      </c>
    </row>
    <row r="19" spans="1:13" x14ac:dyDescent="0.3">
      <c r="A19" s="3">
        <v>204</v>
      </c>
      <c r="B19" s="5">
        <f>IFERROR([2]Final!N19/[2]Final!$K19,"")</f>
        <v>3.2840722495894909E-3</v>
      </c>
      <c r="C19" s="5">
        <f>IFERROR([2]Final!P19/[2]Final!$K19,"")</f>
        <v>1.8062397372742199E-2</v>
      </c>
      <c r="D19" s="5">
        <f>IFERROR([2]Final!R19/[2]Final!$K19,"")</f>
        <v>0.26108374384236455</v>
      </c>
      <c r="E19" s="5">
        <f>IFERROR([2]Final!T19/[2]Final!$K19,"")</f>
        <v>1.8062397372742199E-2</v>
      </c>
      <c r="F19" s="5">
        <f>IFERROR([2]Final!V19/[2]Final!$K19,"")</f>
        <v>0.11986863711001643</v>
      </c>
      <c r="G19" s="5">
        <f>IFERROR([2]Final!X19/[2]Final!$K19,"")</f>
        <v>5.7471264367816091E-2</v>
      </c>
      <c r="H19" s="5">
        <f>IFERROR([2]Final!Z19/[2]Final!$K19,"")</f>
        <v>0.33004926108374383</v>
      </c>
      <c r="I19" s="5">
        <f>IFERROR([2]Final!AB19/[2]Final!$K19,"")</f>
        <v>3.1198686371100164E-2</v>
      </c>
      <c r="J19" s="5">
        <f>IFERROR([2]Final!AD19/[2]Final!$K19,"")</f>
        <v>8.0459770114942528E-2</v>
      </c>
      <c r="K19" s="5">
        <f>IFERROR([2]Final!AF19/[2]Final!$K19,"")</f>
        <v>5.2545155993431854E-2</v>
      </c>
      <c r="L19" s="5">
        <f>IFERROR([2]Final!AH19/[2]Final!$K19,"")</f>
        <v>8.2101806239737278E-3</v>
      </c>
      <c r="M19" s="5">
        <f>IFERROR([2]Final!AJ19/[2]Final!$K19,"")</f>
        <v>1.9704433497536946E-2</v>
      </c>
    </row>
    <row r="20" spans="1:13" x14ac:dyDescent="0.3">
      <c r="A20" s="2">
        <v>205</v>
      </c>
      <c r="B20" s="4">
        <f>IFERROR([2]Final!N20/[2]Final!$K20,"")</f>
        <v>2.8368794326241137E-3</v>
      </c>
      <c r="C20" s="4">
        <f>IFERROR([2]Final!P20/[2]Final!$K20,"")</f>
        <v>1.4184397163120567E-2</v>
      </c>
      <c r="D20" s="4">
        <f>IFERROR([2]Final!R20/[2]Final!$K20,"")</f>
        <v>0.23546099290780143</v>
      </c>
      <c r="E20" s="4">
        <f>IFERROR([2]Final!T20/[2]Final!$K20,"")</f>
        <v>2.4113475177304965E-2</v>
      </c>
      <c r="F20" s="4">
        <f>IFERROR([2]Final!V20/[2]Final!$K20,"")</f>
        <v>0.18014184397163122</v>
      </c>
      <c r="G20" s="4">
        <f>IFERROR([2]Final!X20/[2]Final!$K20,"")</f>
        <v>6.0992907801418438E-2</v>
      </c>
      <c r="H20" s="4">
        <f>IFERROR([2]Final!Z20/[2]Final!$K20,"")</f>
        <v>0.31914893617021278</v>
      </c>
      <c r="I20" s="4">
        <f>IFERROR([2]Final!AB20/[2]Final!$K20,"")</f>
        <v>3.971631205673759E-2</v>
      </c>
      <c r="J20" s="4">
        <f>IFERROR([2]Final!AD20/[2]Final!$K20,"")</f>
        <v>4.9645390070921988E-2</v>
      </c>
      <c r="K20" s="4">
        <f>IFERROR([2]Final!AF20/[2]Final!$K20,"")</f>
        <v>3.1205673758865248E-2</v>
      </c>
      <c r="L20" s="4">
        <f>IFERROR([2]Final!AH20/[2]Final!$K20,"")</f>
        <v>9.9290780141843976E-3</v>
      </c>
      <c r="M20" s="4">
        <f>IFERROR([2]Final!AJ20/[2]Final!$K20,"")</f>
        <v>3.2624113475177303E-2</v>
      </c>
    </row>
    <row r="21" spans="1:13" x14ac:dyDescent="0.3">
      <c r="A21" s="3">
        <v>206</v>
      </c>
      <c r="B21" s="5">
        <f>IFERROR([2]Final!N21/[2]Final!$K21,"")</f>
        <v>8.708272859216255E-3</v>
      </c>
      <c r="C21" s="5">
        <f>IFERROR([2]Final!P21/[2]Final!$K21,"")</f>
        <v>2.6124818577648767E-2</v>
      </c>
      <c r="D21" s="5">
        <f>IFERROR([2]Final!R21/[2]Final!$K21,"")</f>
        <v>0.22351233671988388</v>
      </c>
      <c r="E21" s="5">
        <f>IFERROR([2]Final!T21/[2]Final!$K21,"")</f>
        <v>1.5965166908563134E-2</v>
      </c>
      <c r="F21" s="5">
        <f>IFERROR([2]Final!V21/[2]Final!$K21,"")</f>
        <v>0.18722786647314948</v>
      </c>
      <c r="G21" s="5">
        <f>IFERROR([2]Final!X21/[2]Final!$K21,"")</f>
        <v>4.2089985486211901E-2</v>
      </c>
      <c r="H21" s="5">
        <f>IFERROR([2]Final!Z21/[2]Final!$K21,"")</f>
        <v>0.33236574746008707</v>
      </c>
      <c r="I21" s="5">
        <f>IFERROR([2]Final!AB21/[2]Final!$K21,"")</f>
        <v>1.741654571843251E-2</v>
      </c>
      <c r="J21" s="5">
        <f>IFERROR([2]Final!AD21/[2]Final!$K21,"")</f>
        <v>6.966618287373004E-2</v>
      </c>
      <c r="K21" s="5">
        <f>IFERROR([2]Final!AF21/[2]Final!$K21,"")</f>
        <v>4.6444121915820029E-2</v>
      </c>
      <c r="L21" s="5">
        <f>IFERROR([2]Final!AH21/[2]Final!$K21,"")</f>
        <v>8.708272859216255E-3</v>
      </c>
      <c r="M21" s="5">
        <f>IFERROR([2]Final!AJ21/[2]Final!$K21,"")</f>
        <v>2.1770682148040638E-2</v>
      </c>
    </row>
    <row r="22" spans="1:13" x14ac:dyDescent="0.3">
      <c r="A22" s="2">
        <v>207</v>
      </c>
      <c r="B22" s="4">
        <f>IFERROR([2]Final!N22/[2]Final!$K22,"")</f>
        <v>4.2075736325385693E-3</v>
      </c>
      <c r="C22" s="4">
        <f>IFERROR([2]Final!P22/[2]Final!$K22,"")</f>
        <v>1.5427769985974754E-2</v>
      </c>
      <c r="D22" s="4">
        <f>IFERROR([2]Final!R22/[2]Final!$K22,"")</f>
        <v>0.23983169705469845</v>
      </c>
      <c r="E22" s="4">
        <f>IFERROR([2]Final!T22/[2]Final!$K22,"")</f>
        <v>1.9635343618513323E-2</v>
      </c>
      <c r="F22" s="4">
        <f>IFERROR([2]Final!V22/[2]Final!$K22,"")</f>
        <v>9.5371669004207571E-2</v>
      </c>
      <c r="G22" s="4">
        <f>IFERROR([2]Final!X22/[2]Final!$K22,"")</f>
        <v>5.3295932678821878E-2</v>
      </c>
      <c r="H22" s="4">
        <f>IFERROR([2]Final!Z22/[2]Final!$K22,"")</f>
        <v>0.36044880785413747</v>
      </c>
      <c r="I22" s="4">
        <f>IFERROR([2]Final!AB22/[2]Final!$K22,"")</f>
        <v>2.1037868162692847E-2</v>
      </c>
      <c r="J22" s="4">
        <f>IFERROR([2]Final!AD22/[2]Final!$K22,"")</f>
        <v>8.9761570827489479E-2</v>
      </c>
      <c r="K22" s="4">
        <f>IFERROR([2]Final!AF22/[2]Final!$K22,"")</f>
        <v>7.0126227208976155E-2</v>
      </c>
      <c r="L22" s="4">
        <f>IFERROR([2]Final!AH22/[2]Final!$K22,"")</f>
        <v>5.6100981767180924E-3</v>
      </c>
      <c r="M22" s="4">
        <f>IFERROR([2]Final!AJ22/[2]Final!$K22,"")</f>
        <v>2.5245441795231416E-2</v>
      </c>
    </row>
    <row r="23" spans="1:13" x14ac:dyDescent="0.3">
      <c r="A23" s="3">
        <v>208</v>
      </c>
      <c r="B23" s="5">
        <f>IFERROR([2]Final!N23/[2]Final!$K23,"")</f>
        <v>3.0349013657056147E-3</v>
      </c>
      <c r="C23" s="5">
        <f>IFERROR([2]Final!P23/[2]Final!$K23,"")</f>
        <v>2.1244309559939303E-2</v>
      </c>
      <c r="D23" s="5">
        <f>IFERROR([2]Final!R23/[2]Final!$K23,"")</f>
        <v>0.27010622154779967</v>
      </c>
      <c r="E23" s="5">
        <f>IFERROR([2]Final!T23/[2]Final!$K23,"")</f>
        <v>9.104704097116844E-3</v>
      </c>
      <c r="F23" s="5">
        <f>IFERROR([2]Final!V23/[2]Final!$K23,"")</f>
        <v>0.13050075872534142</v>
      </c>
      <c r="G23" s="5">
        <f>IFERROR([2]Final!X23/[2]Final!$K23,"")</f>
        <v>7.1320182094081946E-2</v>
      </c>
      <c r="H23" s="5">
        <f>IFERROR([2]Final!Z23/[2]Final!$K23,"")</f>
        <v>0.29135053110773901</v>
      </c>
      <c r="I23" s="5">
        <f>IFERROR([2]Final!AB23/[2]Final!$K23,"")</f>
        <v>2.2761760242792108E-2</v>
      </c>
      <c r="J23" s="5">
        <f>IFERROR([2]Final!AD23/[2]Final!$K23,"")</f>
        <v>9.5599393019726864E-2</v>
      </c>
      <c r="K23" s="5">
        <f>IFERROR([2]Final!AF23/[2]Final!$K23,"")</f>
        <v>5.9180576631259481E-2</v>
      </c>
      <c r="L23" s="5">
        <f>IFERROR([2]Final!AH23/[2]Final!$K23,"")</f>
        <v>1.0622154779969651E-2</v>
      </c>
      <c r="M23" s="5">
        <f>IFERROR([2]Final!AJ23/[2]Final!$K23,"")</f>
        <v>1.5174506828528073E-2</v>
      </c>
    </row>
    <row r="24" spans="1:13" x14ac:dyDescent="0.3">
      <c r="A24" s="2">
        <v>209</v>
      </c>
      <c r="B24" s="4">
        <f>IFERROR([2]Final!N24/[2]Final!$K24,"")</f>
        <v>0</v>
      </c>
      <c r="C24" s="4">
        <f>IFERROR([2]Final!P24/[2]Final!$K24,"")</f>
        <v>2.5210084033613446E-2</v>
      </c>
      <c r="D24" s="4">
        <f>IFERROR([2]Final!R24/[2]Final!$K24,"")</f>
        <v>0.1953781512605042</v>
      </c>
      <c r="E24" s="4">
        <f>IFERROR([2]Final!T24/[2]Final!$K24,"")</f>
        <v>1.8907563025210083E-2</v>
      </c>
      <c r="F24" s="4">
        <f>IFERROR([2]Final!V24/[2]Final!$K24,"")</f>
        <v>0.17436974789915966</v>
      </c>
      <c r="G24" s="4">
        <f>IFERROR([2]Final!X24/[2]Final!$K24,"")</f>
        <v>6.5126050420168072E-2</v>
      </c>
      <c r="H24" s="4">
        <f>IFERROR([2]Final!Z24/[2]Final!$K24,"")</f>
        <v>0.37184873949579833</v>
      </c>
      <c r="I24" s="4">
        <f>IFERROR([2]Final!AB24/[2]Final!$K24,"")</f>
        <v>3.1512605042016806E-2</v>
      </c>
      <c r="J24" s="4">
        <f>IFERROR([2]Final!AD24/[2]Final!$K24,"")</f>
        <v>4.6218487394957986E-2</v>
      </c>
      <c r="K24" s="4">
        <f>IFERROR([2]Final!AF24/[2]Final!$K24,"")</f>
        <v>3.1512605042016806E-2</v>
      </c>
      <c r="L24" s="4">
        <f>IFERROR([2]Final!AH24/[2]Final!$K24,"")</f>
        <v>6.3025210084033615E-3</v>
      </c>
      <c r="M24" s="4">
        <f>IFERROR([2]Final!AJ24/[2]Final!$K24,"")</f>
        <v>3.3613445378151259E-2</v>
      </c>
    </row>
    <row r="25" spans="1:13" x14ac:dyDescent="0.3">
      <c r="A25" s="3">
        <v>210</v>
      </c>
      <c r="B25" s="5">
        <f>IFERROR([2]Final!N25/[2]Final!$K25,"")</f>
        <v>1.2254901960784314E-3</v>
      </c>
      <c r="C25" s="5">
        <f>IFERROR([2]Final!P25/[2]Final!$K25,"")</f>
        <v>1.8382352941176471E-2</v>
      </c>
      <c r="D25" s="5">
        <f>IFERROR([2]Final!R25/[2]Final!$K25,"")</f>
        <v>0.23897058823529413</v>
      </c>
      <c r="E25" s="5">
        <f>IFERROR([2]Final!T25/[2]Final!$K25,"")</f>
        <v>3.0637254901960783E-2</v>
      </c>
      <c r="F25" s="5">
        <f>IFERROR([2]Final!V25/[2]Final!$K25,"")</f>
        <v>0.10906862745098039</v>
      </c>
      <c r="G25" s="5">
        <f>IFERROR([2]Final!X25/[2]Final!$K25,"")</f>
        <v>5.1470588235294115E-2</v>
      </c>
      <c r="H25" s="5">
        <f>IFERROR([2]Final!Z25/[2]Final!$K25,"")</f>
        <v>0.33700980392156865</v>
      </c>
      <c r="I25" s="5">
        <f>IFERROR([2]Final!AB25/[2]Final!$K25,"")</f>
        <v>4.0441176470588237E-2</v>
      </c>
      <c r="J25" s="5">
        <f>IFERROR([2]Final!AD25/[2]Final!$K25,"")</f>
        <v>9.8039215686274508E-2</v>
      </c>
      <c r="K25" s="5">
        <f>IFERROR([2]Final!AF25/[2]Final!$K25,"")</f>
        <v>4.4117647058823532E-2</v>
      </c>
      <c r="L25" s="5">
        <f>IFERROR([2]Final!AH25/[2]Final!$K25,"")</f>
        <v>7.3529411764705881E-3</v>
      </c>
      <c r="M25" s="5">
        <f>IFERROR([2]Final!AJ25/[2]Final!$K25,"")</f>
        <v>2.3284313725490197E-2</v>
      </c>
    </row>
    <row r="26" spans="1:13" x14ac:dyDescent="0.3">
      <c r="A26" s="2">
        <v>211</v>
      </c>
      <c r="B26" s="4">
        <f>IFERROR([2]Final!N26/[2]Final!$K26,"")</f>
        <v>3.1496062992125984E-3</v>
      </c>
      <c r="C26" s="4">
        <f>IFERROR([2]Final!P26/[2]Final!$K26,"")</f>
        <v>2.0472440944881889E-2</v>
      </c>
      <c r="D26" s="4">
        <f>IFERROR([2]Final!R26/[2]Final!$K26,"")</f>
        <v>0.25669291338582678</v>
      </c>
      <c r="E26" s="4">
        <f>IFERROR([2]Final!T26/[2]Final!$K26,"")</f>
        <v>7.874015748031496E-3</v>
      </c>
      <c r="F26" s="4">
        <f>IFERROR([2]Final!V26/[2]Final!$K26,"")</f>
        <v>0.11181102362204724</v>
      </c>
      <c r="G26" s="4">
        <f>IFERROR([2]Final!X26/[2]Final!$K26,"")</f>
        <v>4.8818897637795275E-2</v>
      </c>
      <c r="H26" s="4">
        <f>IFERROR([2]Final!Z26/[2]Final!$K26,"")</f>
        <v>0.384251968503937</v>
      </c>
      <c r="I26" s="4">
        <f>IFERROR([2]Final!AB26/[2]Final!$K26,"")</f>
        <v>2.3622047244094488E-2</v>
      </c>
      <c r="J26" s="4">
        <f>IFERROR([2]Final!AD26/[2]Final!$K26,"")</f>
        <v>8.0314960629921259E-2</v>
      </c>
      <c r="K26" s="4">
        <f>IFERROR([2]Final!AF26/[2]Final!$K26,"")</f>
        <v>3.6220472440944881E-2</v>
      </c>
      <c r="L26" s="4">
        <f>IFERROR([2]Final!AH26/[2]Final!$K26,"")</f>
        <v>1.2598425196850394E-2</v>
      </c>
      <c r="M26" s="4">
        <f>IFERROR([2]Final!AJ26/[2]Final!$K26,"")</f>
        <v>1.4173228346456693E-2</v>
      </c>
    </row>
    <row r="27" spans="1:13" x14ac:dyDescent="0.3">
      <c r="A27" s="3">
        <v>301</v>
      </c>
      <c r="B27" s="5">
        <f>IFERROR([2]Final!N27/[2]Final!$K27,"")</f>
        <v>2.9895366218236174E-3</v>
      </c>
      <c r="C27" s="5">
        <f>IFERROR([2]Final!P27/[2]Final!$K27,"")</f>
        <v>3.8863976083707022E-2</v>
      </c>
      <c r="D27" s="5">
        <f>IFERROR([2]Final!R27/[2]Final!$K27,"")</f>
        <v>0.21225710014947682</v>
      </c>
      <c r="E27" s="5">
        <f>IFERROR([2]Final!T27/[2]Final!$K27,"")</f>
        <v>2.6905829596412557E-2</v>
      </c>
      <c r="F27" s="5">
        <f>IFERROR([2]Final!V27/[2]Final!$K27,"")</f>
        <v>0.15695067264573992</v>
      </c>
      <c r="G27" s="5">
        <f>IFERROR([2]Final!X27/[2]Final!$K27,"")</f>
        <v>4.6337817638266068E-2</v>
      </c>
      <c r="H27" s="5">
        <f>IFERROR([2]Final!Z27/[2]Final!$K27,"")</f>
        <v>0.37668161434977576</v>
      </c>
      <c r="I27" s="5">
        <f>IFERROR([2]Final!AB27/[2]Final!$K27,"")</f>
        <v>1.7937219730941704E-2</v>
      </c>
      <c r="J27" s="5">
        <f>IFERROR([2]Final!AD27/[2]Final!$K27,"")</f>
        <v>7.7727952167414044E-2</v>
      </c>
      <c r="K27" s="5">
        <f>IFERROR([2]Final!AF27/[2]Final!$K27,"")</f>
        <v>1.195814648729447E-2</v>
      </c>
      <c r="L27" s="5">
        <f>IFERROR([2]Final!AH27/[2]Final!$K27,"")</f>
        <v>7.4738415545590429E-3</v>
      </c>
      <c r="M27" s="5">
        <f>IFERROR([2]Final!AJ27/[2]Final!$K27,"")</f>
        <v>2.391629297458894E-2</v>
      </c>
    </row>
    <row r="28" spans="1:13" x14ac:dyDescent="0.3">
      <c r="A28" s="2">
        <v>302</v>
      </c>
      <c r="B28" s="4">
        <f>IFERROR([2]Final!N28/[2]Final!$K28,"")</f>
        <v>9.9403578528827041E-3</v>
      </c>
      <c r="C28" s="4">
        <f>IFERROR([2]Final!P28/[2]Final!$K28,"")</f>
        <v>2.3856858846918488E-2</v>
      </c>
      <c r="D28" s="4">
        <f>IFERROR([2]Final!R28/[2]Final!$K28,"")</f>
        <v>0.14115308151093439</v>
      </c>
      <c r="E28" s="4">
        <f>IFERROR([2]Final!T28/[2]Final!$K28,"")</f>
        <v>3.3797216699801194E-2</v>
      </c>
      <c r="F28" s="4">
        <f>IFERROR([2]Final!V28/[2]Final!$K28,"")</f>
        <v>0.19483101391650098</v>
      </c>
      <c r="G28" s="4">
        <f>IFERROR([2]Final!X28/[2]Final!$K28,"")</f>
        <v>3.7773359840954271E-2</v>
      </c>
      <c r="H28" s="4">
        <f>IFERROR([2]Final!Z28/[2]Final!$K28,"")</f>
        <v>0.45129224652087474</v>
      </c>
      <c r="I28" s="4">
        <f>IFERROR([2]Final!AB28/[2]Final!$K28,"")</f>
        <v>1.7892644135188866E-2</v>
      </c>
      <c r="J28" s="4">
        <f>IFERROR([2]Final!AD28/[2]Final!$K28,"")</f>
        <v>4.1749502982107355E-2</v>
      </c>
      <c r="K28" s="4">
        <f>IFERROR([2]Final!AF28/[2]Final!$K28,"")</f>
        <v>2.186878727634195E-2</v>
      </c>
      <c r="L28" s="4">
        <f>IFERROR([2]Final!AH28/[2]Final!$K28,"")</f>
        <v>1.9880715705765406E-3</v>
      </c>
      <c r="M28" s="4">
        <f>IFERROR([2]Final!AJ28/[2]Final!$K28,"")</f>
        <v>2.3856858846918488E-2</v>
      </c>
    </row>
    <row r="29" spans="1:13" x14ac:dyDescent="0.3">
      <c r="A29" s="3">
        <v>303</v>
      </c>
      <c r="B29" s="5">
        <f>IFERROR([2]Final!N29/[2]Final!$K29,"")</f>
        <v>3.2786885245901639E-3</v>
      </c>
      <c r="C29" s="5">
        <f>IFERROR([2]Final!P29/[2]Final!$K29,"")</f>
        <v>1.6393442622950821E-2</v>
      </c>
      <c r="D29" s="5">
        <f>IFERROR([2]Final!R29/[2]Final!$K29,"")</f>
        <v>0.28852459016393445</v>
      </c>
      <c r="E29" s="5">
        <f>IFERROR([2]Final!T29/[2]Final!$K29,"")</f>
        <v>1.8032786885245903E-2</v>
      </c>
      <c r="F29" s="5">
        <f>IFERROR([2]Final!V29/[2]Final!$K29,"")</f>
        <v>0.17049180327868851</v>
      </c>
      <c r="G29" s="5">
        <f>IFERROR([2]Final!X29/[2]Final!$K29,"")</f>
        <v>6.7213114754098358E-2</v>
      </c>
      <c r="H29" s="5">
        <f>IFERROR([2]Final!Z29/[2]Final!$K29,"")</f>
        <v>0.26885245901639343</v>
      </c>
      <c r="I29" s="5">
        <f>IFERROR([2]Final!AB29/[2]Final!$K29,"")</f>
        <v>2.2950819672131147E-2</v>
      </c>
      <c r="J29" s="5">
        <f>IFERROR([2]Final!AD29/[2]Final!$K29,"")</f>
        <v>6.8852459016393447E-2</v>
      </c>
      <c r="K29" s="5">
        <f>IFERROR([2]Final!AF29/[2]Final!$K29,"")</f>
        <v>4.9180327868852458E-2</v>
      </c>
      <c r="L29" s="5">
        <f>IFERROR([2]Final!AH29/[2]Final!$K29,"")</f>
        <v>6.5573770491803279E-3</v>
      </c>
      <c r="M29" s="5">
        <f>IFERROR([2]Final!AJ29/[2]Final!$K29,"")</f>
        <v>1.9672131147540985E-2</v>
      </c>
    </row>
    <row r="30" spans="1:13" x14ac:dyDescent="0.3">
      <c r="A30" s="2">
        <v>304</v>
      </c>
      <c r="B30" s="4">
        <f>IFERROR([2]Final!N30/[2]Final!$K30,"")</f>
        <v>0</v>
      </c>
      <c r="C30" s="4">
        <f>IFERROR([2]Final!P30/[2]Final!$K30,"")</f>
        <v>3.4770514603616132E-2</v>
      </c>
      <c r="D30" s="4">
        <f>IFERROR([2]Final!R30/[2]Final!$K30,"")</f>
        <v>0.29624478442280944</v>
      </c>
      <c r="E30" s="4">
        <f>IFERROR([2]Final!T30/[2]Final!$K30,"")</f>
        <v>1.6689847009735744E-2</v>
      </c>
      <c r="F30" s="4">
        <f>IFERROR([2]Final!V30/[2]Final!$K30,"")</f>
        <v>0.1070931849791377</v>
      </c>
      <c r="G30" s="4">
        <f>IFERROR([2]Final!X30/[2]Final!$K30,"")</f>
        <v>6.5368567454798326E-2</v>
      </c>
      <c r="H30" s="4">
        <f>IFERROR([2]Final!Z30/[2]Final!$K30,"")</f>
        <v>0.26147426981919331</v>
      </c>
      <c r="I30" s="4">
        <f>IFERROR([2]Final!AB30/[2]Final!$K30,"")</f>
        <v>2.6425591098748261E-2</v>
      </c>
      <c r="J30" s="4">
        <f>IFERROR([2]Final!AD30/[2]Final!$K30,"")</f>
        <v>0.12239221140472879</v>
      </c>
      <c r="K30" s="4">
        <f>IFERROR([2]Final!AF30/[2]Final!$K30,"")</f>
        <v>4.7287899860917942E-2</v>
      </c>
      <c r="L30" s="4">
        <f>IFERROR([2]Final!AH30/[2]Final!$K30,"")</f>
        <v>9.7357440890125171E-3</v>
      </c>
      <c r="M30" s="4">
        <f>IFERROR([2]Final!AJ30/[2]Final!$K30,"")</f>
        <v>1.2517385257301807E-2</v>
      </c>
    </row>
    <row r="31" spans="1:13" x14ac:dyDescent="0.3">
      <c r="A31" s="3">
        <v>305</v>
      </c>
      <c r="B31" s="5">
        <f>IFERROR([2]Final!N31/[2]Final!$K31,"")</f>
        <v>5.270092226613966E-3</v>
      </c>
      <c r="C31" s="5">
        <f>IFERROR([2]Final!P31/[2]Final!$K31,"")</f>
        <v>1.9762845849802372E-2</v>
      </c>
      <c r="D31" s="5">
        <f>IFERROR([2]Final!R31/[2]Final!$K31,"")</f>
        <v>0.27536231884057971</v>
      </c>
      <c r="E31" s="5">
        <f>IFERROR([2]Final!T31/[2]Final!$K31,"")</f>
        <v>2.8985507246376812E-2</v>
      </c>
      <c r="F31" s="5">
        <f>IFERROR([2]Final!V31/[2]Final!$K31,"")</f>
        <v>0.11067193675889328</v>
      </c>
      <c r="G31" s="5">
        <f>IFERROR([2]Final!X31/[2]Final!$K31,"")</f>
        <v>5.2700922266139656E-2</v>
      </c>
      <c r="H31" s="5">
        <f>IFERROR([2]Final!Z31/[2]Final!$K31,"")</f>
        <v>0.31488801054018445</v>
      </c>
      <c r="I31" s="5">
        <f>IFERROR([2]Final!AB31/[2]Final!$K31,"")</f>
        <v>2.1080368906455864E-2</v>
      </c>
      <c r="J31" s="5">
        <f>IFERROR([2]Final!AD31/[2]Final!$K31,"")</f>
        <v>9.0909090909090912E-2</v>
      </c>
      <c r="K31" s="5">
        <f>IFERROR([2]Final!AF31/[2]Final!$K31,"")</f>
        <v>4.2160737812911728E-2</v>
      </c>
      <c r="L31" s="5">
        <f>IFERROR([2]Final!AH31/[2]Final!$K31,"")</f>
        <v>1.5810276679841896E-2</v>
      </c>
      <c r="M31" s="5">
        <f>IFERROR([2]Final!AJ31/[2]Final!$K31,"")</f>
        <v>2.2397891963109356E-2</v>
      </c>
    </row>
    <row r="32" spans="1:13" x14ac:dyDescent="0.3">
      <c r="A32" s="2">
        <v>306</v>
      </c>
      <c r="B32" s="4">
        <f>IFERROR([2]Final!N32/[2]Final!$K32,"")</f>
        <v>3.8961038961038961E-3</v>
      </c>
      <c r="C32" s="4">
        <f>IFERROR([2]Final!P32/[2]Final!$K32,"")</f>
        <v>1.4285714285714285E-2</v>
      </c>
      <c r="D32" s="4">
        <f>IFERROR([2]Final!R32/[2]Final!$K32,"")</f>
        <v>0.25974025974025972</v>
      </c>
      <c r="E32" s="4">
        <f>IFERROR([2]Final!T32/[2]Final!$K32,"")</f>
        <v>1.2987012987012988E-2</v>
      </c>
      <c r="F32" s="4">
        <f>IFERROR([2]Final!V32/[2]Final!$K32,"")</f>
        <v>0.11688311688311688</v>
      </c>
      <c r="G32" s="4">
        <f>IFERROR([2]Final!X32/[2]Final!$K32,"")</f>
        <v>6.7532467532467527E-2</v>
      </c>
      <c r="H32" s="4">
        <f>IFERROR([2]Final!Z32/[2]Final!$K32,"")</f>
        <v>0.31948051948051948</v>
      </c>
      <c r="I32" s="4">
        <f>IFERROR([2]Final!AB32/[2]Final!$K32,"")</f>
        <v>2.5974025974025976E-2</v>
      </c>
      <c r="J32" s="4">
        <f>IFERROR([2]Final!AD32/[2]Final!$K32,"")</f>
        <v>8.7012987012987014E-2</v>
      </c>
      <c r="K32" s="4">
        <f>IFERROR([2]Final!AF32/[2]Final!$K32,"")</f>
        <v>6.4935064935064929E-2</v>
      </c>
      <c r="L32" s="4">
        <f>IFERROR([2]Final!AH32/[2]Final!$K32,"")</f>
        <v>1.038961038961039E-2</v>
      </c>
      <c r="M32" s="4">
        <f>IFERROR([2]Final!AJ32/[2]Final!$K32,"")</f>
        <v>1.6883116883116882E-2</v>
      </c>
    </row>
    <row r="33" spans="1:13" x14ac:dyDescent="0.3">
      <c r="A33" s="3">
        <v>307</v>
      </c>
      <c r="B33" s="5">
        <f>IFERROR([2]Final!N33/[2]Final!$K33,"")</f>
        <v>3.6540803897685747E-3</v>
      </c>
      <c r="C33" s="5">
        <f>IFERROR([2]Final!P33/[2]Final!$K33,"")</f>
        <v>2.679658952496955E-2</v>
      </c>
      <c r="D33" s="5">
        <f>IFERROR([2]Final!R33/[2]Final!$K33,"")</f>
        <v>0.27405602923264311</v>
      </c>
      <c r="E33" s="5">
        <f>IFERROR([2]Final!T33/[2]Final!$K33,"")</f>
        <v>1.705237515225335E-2</v>
      </c>
      <c r="F33" s="5">
        <f>IFERROR([2]Final!V33/[2]Final!$K33,"")</f>
        <v>0.11084043848964677</v>
      </c>
      <c r="G33" s="5">
        <f>IFERROR([2]Final!X33/[2]Final!$K33,"")</f>
        <v>7.9171741778319121E-2</v>
      </c>
      <c r="H33" s="5">
        <f>IFERROR([2]Final!Z33/[2]Final!$K33,"")</f>
        <v>0.29110840438489649</v>
      </c>
      <c r="I33" s="5">
        <f>IFERROR([2]Final!AB33/[2]Final!$K33,"")</f>
        <v>2.4360535931790498E-2</v>
      </c>
      <c r="J33" s="5">
        <f>IFERROR([2]Final!AD33/[2]Final!$K33,"")</f>
        <v>7.6735688185140066E-2</v>
      </c>
      <c r="K33" s="5">
        <f>IFERROR([2]Final!AF33/[2]Final!$K33,"")</f>
        <v>7.0645554202192443E-2</v>
      </c>
      <c r="L33" s="5">
        <f>IFERROR([2]Final!AH33/[2]Final!$K33,"")</f>
        <v>8.5261875761266752E-3</v>
      </c>
      <c r="M33" s="5">
        <f>IFERROR([2]Final!AJ33/[2]Final!$K33,"")</f>
        <v>1.705237515225335E-2</v>
      </c>
    </row>
    <row r="34" spans="1:13" x14ac:dyDescent="0.3">
      <c r="A34" s="2">
        <v>308</v>
      </c>
      <c r="B34" s="4">
        <f>IFERROR([2]Final!N34/[2]Final!$K34,"")</f>
        <v>2.7247956403269754E-3</v>
      </c>
      <c r="C34" s="4">
        <f>IFERROR([2]Final!P34/[2]Final!$K34,"")</f>
        <v>2.0435967302452316E-2</v>
      </c>
      <c r="D34" s="4">
        <f>IFERROR([2]Final!R34/[2]Final!$K34,"")</f>
        <v>0.30790190735694822</v>
      </c>
      <c r="E34" s="4">
        <f>IFERROR([2]Final!T34/[2]Final!$K34,"")</f>
        <v>3.1335149863760216E-2</v>
      </c>
      <c r="F34" s="4">
        <f>IFERROR([2]Final!V34/[2]Final!$K34,"")</f>
        <v>0.10626702997275204</v>
      </c>
      <c r="G34" s="4">
        <f>IFERROR([2]Final!X34/[2]Final!$K34,"")</f>
        <v>7.2207084468664848E-2</v>
      </c>
      <c r="H34" s="4">
        <f>IFERROR([2]Final!Z34/[2]Final!$K34,"")</f>
        <v>0.22752043596730245</v>
      </c>
      <c r="I34" s="4">
        <f>IFERROR([2]Final!AB34/[2]Final!$K34,"")</f>
        <v>2.1798365122615803E-2</v>
      </c>
      <c r="J34" s="4">
        <f>IFERROR([2]Final!AD34/[2]Final!$K34,"")</f>
        <v>0.10626702997275204</v>
      </c>
      <c r="K34" s="4">
        <f>IFERROR([2]Final!AF34/[2]Final!$K34,"")</f>
        <v>8.4468664850136238E-2</v>
      </c>
      <c r="L34" s="4">
        <f>IFERROR([2]Final!AH34/[2]Final!$K34,"")</f>
        <v>5.4495912806539508E-3</v>
      </c>
      <c r="M34" s="4">
        <f>IFERROR([2]Final!AJ34/[2]Final!$K34,"")</f>
        <v>1.3623978201634877E-2</v>
      </c>
    </row>
    <row r="35" spans="1:13" x14ac:dyDescent="0.3">
      <c r="A35" s="3">
        <v>309</v>
      </c>
      <c r="B35" s="5">
        <f>IFERROR([2]Final!N35/[2]Final!$K35,"")</f>
        <v>3.6275695284159614E-3</v>
      </c>
      <c r="C35" s="5">
        <f>IFERROR([2]Final!P35/[2]Final!$K35,"")</f>
        <v>1.6928657799274487E-2</v>
      </c>
      <c r="D35" s="5">
        <f>IFERROR([2]Final!R35/[2]Final!$K35,"")</f>
        <v>0.30834340991535669</v>
      </c>
      <c r="E35" s="5">
        <f>IFERROR([2]Final!T35/[2]Final!$K35,"")</f>
        <v>2.0556227327690448E-2</v>
      </c>
      <c r="F35" s="5">
        <f>IFERROR([2]Final!V35/[2]Final!$K35,"")</f>
        <v>0.10640870616686819</v>
      </c>
      <c r="G35" s="5">
        <f>IFERROR([2]Final!X35/[2]Final!$K35,"")</f>
        <v>7.2551390568319232E-2</v>
      </c>
      <c r="H35" s="5">
        <f>IFERROR([2]Final!Z35/[2]Final!$K35,"")</f>
        <v>0.25392986698911729</v>
      </c>
      <c r="I35" s="5">
        <f>IFERROR([2]Final!AB35/[2]Final!$K35,"")</f>
        <v>2.6602176541717048E-2</v>
      </c>
      <c r="J35" s="5">
        <f>IFERROR([2]Final!AD35/[2]Final!$K35,"")</f>
        <v>7.7388149939540504E-2</v>
      </c>
      <c r="K35" s="5">
        <f>IFERROR([2]Final!AF35/[2]Final!$K35,"")</f>
        <v>8.222490931076179E-2</v>
      </c>
      <c r="L35" s="5">
        <f>IFERROR([2]Final!AH35/[2]Final!$K35,"")</f>
        <v>7.2551390568319227E-3</v>
      </c>
      <c r="M35" s="5">
        <f>IFERROR([2]Final!AJ35/[2]Final!$K35,"")</f>
        <v>2.4183796856106408E-2</v>
      </c>
    </row>
    <row r="36" spans="1:13" x14ac:dyDescent="0.3">
      <c r="A36" s="2">
        <v>310</v>
      </c>
      <c r="B36" s="4">
        <f>IFERROR([2]Final!N36/[2]Final!$K36,"")</f>
        <v>3.3783783783783786E-3</v>
      </c>
      <c r="C36" s="4">
        <f>IFERROR([2]Final!P36/[2]Final!$K36,"")</f>
        <v>1.8018018018018018E-2</v>
      </c>
      <c r="D36" s="4">
        <f>IFERROR([2]Final!R36/[2]Final!$K36,"")</f>
        <v>0.25225225225225223</v>
      </c>
      <c r="E36" s="4">
        <f>IFERROR([2]Final!T36/[2]Final!$K36,"")</f>
        <v>1.0135135135135136E-2</v>
      </c>
      <c r="F36" s="4">
        <f>IFERROR([2]Final!V36/[2]Final!$K36,"")</f>
        <v>0.13063063063063063</v>
      </c>
      <c r="G36" s="4">
        <f>IFERROR([2]Final!X36/[2]Final!$K36,"")</f>
        <v>5.5180180180180179E-2</v>
      </c>
      <c r="H36" s="4">
        <f>IFERROR([2]Final!Z36/[2]Final!$K36,"")</f>
        <v>0.32770270270270269</v>
      </c>
      <c r="I36" s="4">
        <f>IFERROR([2]Final!AB36/[2]Final!$K36,"")</f>
        <v>2.364864864864865E-2</v>
      </c>
      <c r="J36" s="4">
        <f>IFERROR([2]Final!AD36/[2]Final!$K36,"")</f>
        <v>9.0090090090090086E-2</v>
      </c>
      <c r="K36" s="4">
        <f>IFERROR([2]Final!AF36/[2]Final!$K36,"")</f>
        <v>4.6171171171171171E-2</v>
      </c>
      <c r="L36" s="4">
        <f>IFERROR([2]Final!AH36/[2]Final!$K36,"")</f>
        <v>7.8828828828828822E-3</v>
      </c>
      <c r="M36" s="4">
        <f>IFERROR([2]Final!AJ36/[2]Final!$K36,"")</f>
        <v>3.4909909909909907E-2</v>
      </c>
    </row>
    <row r="37" spans="1:13" x14ac:dyDescent="0.3">
      <c r="A37" s="3">
        <v>311</v>
      </c>
      <c r="B37" s="5">
        <f>IFERROR([2]Final!N37/[2]Final!$K37,"")</f>
        <v>5.235602094240838E-3</v>
      </c>
      <c r="C37" s="5">
        <f>IFERROR([2]Final!P37/[2]Final!$K37,"")</f>
        <v>3.2722513089005235E-2</v>
      </c>
      <c r="D37" s="5">
        <f>IFERROR([2]Final!R37/[2]Final!$K37,"")</f>
        <v>0.27879581151832461</v>
      </c>
      <c r="E37" s="5">
        <f>IFERROR([2]Final!T37/[2]Final!$K37,"")</f>
        <v>2.2251308900523559E-2</v>
      </c>
      <c r="F37" s="5">
        <f>IFERROR([2]Final!V37/[2]Final!$K37,"")</f>
        <v>9.5549738219895292E-2</v>
      </c>
      <c r="G37" s="5">
        <f>IFERROR([2]Final!X37/[2]Final!$K37,"")</f>
        <v>5.3664921465968587E-2</v>
      </c>
      <c r="H37" s="5">
        <f>IFERROR([2]Final!Z37/[2]Final!$K37,"")</f>
        <v>0.32722513089005234</v>
      </c>
      <c r="I37" s="5">
        <f>IFERROR([2]Final!AB37/[2]Final!$K37,"")</f>
        <v>3.2722513089005235E-2</v>
      </c>
      <c r="J37" s="5">
        <f>IFERROR([2]Final!AD37/[2]Final!$K37,"")</f>
        <v>0.1099476439790576</v>
      </c>
      <c r="K37" s="5">
        <f>IFERROR([2]Final!AF37/[2]Final!$K37,"")</f>
        <v>2.7486910994764399E-2</v>
      </c>
      <c r="L37" s="5">
        <f>IFERROR([2]Final!AH37/[2]Final!$K37,"")</f>
        <v>3.9267015706806281E-3</v>
      </c>
      <c r="M37" s="5">
        <f>IFERROR([2]Final!AJ37/[2]Final!$K37,"")</f>
        <v>1.0471204188481676E-2</v>
      </c>
    </row>
    <row r="38" spans="1:13" x14ac:dyDescent="0.3">
      <c r="A38" s="2">
        <v>312</v>
      </c>
      <c r="B38" s="4" t="str">
        <f>IFERROR([2]Final!N38/[2]Final!$K38,"")</f>
        <v/>
      </c>
      <c r="C38" s="4" t="str">
        <f>IFERROR([2]Final!P38/[2]Final!$K38,"")</f>
        <v/>
      </c>
      <c r="D38" s="4" t="str">
        <f>IFERROR([2]Final!R38/[2]Final!$K38,"")</f>
        <v/>
      </c>
      <c r="E38" s="4" t="str">
        <f>IFERROR([2]Final!T38/[2]Final!$K38,"")</f>
        <v/>
      </c>
      <c r="F38" s="4" t="str">
        <f>IFERROR([2]Final!V38/[2]Final!$K38,"")</f>
        <v/>
      </c>
      <c r="G38" s="4" t="str">
        <f>IFERROR([2]Final!X38/[2]Final!$K38,"")</f>
        <v/>
      </c>
      <c r="H38" s="4" t="str">
        <f>IFERROR([2]Final!Z38/[2]Final!$K38,"")</f>
        <v/>
      </c>
      <c r="I38" s="4" t="str">
        <f>IFERROR([2]Final!AB38/[2]Final!$K38,"")</f>
        <v/>
      </c>
      <c r="J38" s="4" t="str">
        <f>IFERROR([2]Final!AD38/[2]Final!$K38,"")</f>
        <v/>
      </c>
      <c r="K38" s="4" t="str">
        <f>IFERROR([2]Final!AF38/[2]Final!$K38,"")</f>
        <v/>
      </c>
      <c r="L38" s="4" t="str">
        <f>IFERROR([2]Final!AH38/[2]Final!$K38,"")</f>
        <v/>
      </c>
      <c r="M38" s="4" t="str">
        <f>IFERROR([2]Final!AJ38/[2]Final!$K38,"")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sqref="A1:M9"/>
    </sheetView>
  </sheetViews>
  <sheetFormatPr baseColWidth="10" defaultRowHeight="14.4" x14ac:dyDescent="0.3"/>
  <sheetData>
    <row r="1" spans="1:13" ht="136.80000000000001" x14ac:dyDescent="0.3">
      <c r="A1" s="1" t="s">
        <v>1</v>
      </c>
      <c r="B1" s="1" t="s">
        <v>24</v>
      </c>
      <c r="C1" s="1" t="s">
        <v>25</v>
      </c>
      <c r="D1" s="1" t="s">
        <v>26</v>
      </c>
      <c r="E1" s="1" t="s">
        <v>27</v>
      </c>
      <c r="F1" s="1" t="s">
        <v>28</v>
      </c>
      <c r="G1" s="1" t="s">
        <v>29</v>
      </c>
      <c r="H1" s="1" t="s">
        <v>30</v>
      </c>
      <c r="I1" s="1" t="s">
        <v>31</v>
      </c>
      <c r="J1" s="1" t="s">
        <v>32</v>
      </c>
      <c r="K1" s="1" t="s">
        <v>33</v>
      </c>
      <c r="L1" s="1" t="s">
        <v>34</v>
      </c>
      <c r="M1" s="1" t="s">
        <v>35</v>
      </c>
    </row>
    <row r="2" spans="1:13" x14ac:dyDescent="0.3">
      <c r="A2" s="2">
        <v>7</v>
      </c>
      <c r="B2" s="4">
        <f>SUM([2]Final!N2:N15)/SUM([2]Final!$K2:$K15)</f>
        <v>4.0017304780445599E-3</v>
      </c>
      <c r="C2" s="4">
        <f>SUM([2]Final!P2:P15)/SUM([2]Final!$K2:$K15)</f>
        <v>2.2388059701492536E-2</v>
      </c>
      <c r="D2" s="4">
        <f>SUM([2]Final!R2:R15)/SUM([2]Final!$K2:$K15)</f>
        <v>0.24042829331602855</v>
      </c>
      <c r="E2" s="4">
        <f>SUM([2]Final!T2:T15)/SUM([2]Final!$K2:$K15)</f>
        <v>2.0333117023577763E-2</v>
      </c>
      <c r="F2" s="4">
        <f>SUM([2]Final!V2:V15)/SUM([2]Final!$K2:$K15)</f>
        <v>0.16699113130002163</v>
      </c>
      <c r="G2" s="4">
        <f>SUM([2]Final!X2:X15)/SUM([2]Final!$K2:$K15)</f>
        <v>5.8187324248323596E-2</v>
      </c>
      <c r="H2" s="4">
        <f>SUM([2]Final!Z2:Z15)/SUM([2]Final!$K2:$K15)</f>
        <v>0.34328358208955223</v>
      </c>
      <c r="I2" s="4">
        <f>SUM([2]Final!AB2:AB15)/SUM([2]Final!$K2:$K15)</f>
        <v>2.0333117023577763E-2</v>
      </c>
      <c r="J2" s="4">
        <f>SUM([2]Final!AD2:AD15)/SUM([2]Final!$K2:$K15)</f>
        <v>6.1648280337443219E-2</v>
      </c>
      <c r="K2" s="4">
        <f>SUM([2]Final!AF2:AF15)/SUM([2]Final!$K2:$K15)</f>
        <v>4.0774388924940515E-2</v>
      </c>
      <c r="L2" s="4">
        <f>SUM([2]Final!AH2:AH15)/SUM([2]Final!$K2:$K15)</f>
        <v>5.5158987670343934E-3</v>
      </c>
      <c r="M2" s="4">
        <f>SUM([2]Final!AJ2:AJ15)/SUM([2]Final!$K2:$K15)</f>
        <v>1.6115076789963226E-2</v>
      </c>
    </row>
    <row r="3" spans="1:13" x14ac:dyDescent="0.3">
      <c r="A3" s="3">
        <v>8</v>
      </c>
      <c r="B3" s="6">
        <f>SUM([2]Final!N16:N26)/SUM([2]Final!$K16:$K26)</f>
        <v>2.76789244760775E-3</v>
      </c>
      <c r="C3" s="6">
        <f>SUM([2]Final!P16:P26)/SUM([2]Final!$K16:$K26)</f>
        <v>1.8452616317385002E-2</v>
      </c>
      <c r="D3" s="6">
        <f>SUM([2]Final!R16:R26)/SUM([2]Final!$K16:$K26)</f>
        <v>0.25899565045472517</v>
      </c>
      <c r="E3" s="6">
        <f>SUM([2]Final!T16:T26)/SUM([2]Final!$K16:$K26)</f>
        <v>1.8584420719652037E-2</v>
      </c>
      <c r="F3" s="6">
        <f>SUM([2]Final!V16:V26)/SUM([2]Final!$K16:$K26)</f>
        <v>0.1258732041650191</v>
      </c>
      <c r="G3" s="6">
        <f>SUM([2]Final!X16:X26)/SUM([2]Final!$K16:$K26)</f>
        <v>6.0630025042836433E-2</v>
      </c>
      <c r="H3" s="6">
        <f>SUM([2]Final!Z16:Z26)/SUM([2]Final!$K16:$K26)</f>
        <v>0.32542506919731118</v>
      </c>
      <c r="I3" s="6">
        <f>SUM([2]Final!AB16:AB26)/SUM([2]Final!$K16:$K26)</f>
        <v>2.6624489257941215E-2</v>
      </c>
      <c r="J3" s="6">
        <f>SUM([2]Final!AD16:AD26)/SUM([2]Final!$K16:$K26)</f>
        <v>8.3300382232766576E-2</v>
      </c>
      <c r="K3" s="6">
        <f>SUM([2]Final!AF16:AF26)/SUM([2]Final!$K16:$K26)</f>
        <v>5.0085672861473571E-2</v>
      </c>
      <c r="L3" s="6">
        <f>SUM([2]Final!AH16:AH26)/SUM([2]Final!$K16:$K26)</f>
        <v>8.5672861473573211E-3</v>
      </c>
      <c r="M3" s="6">
        <f>SUM([2]Final!AJ16:AJ26)/SUM([2]Final!$K16:$K26)</f>
        <v>2.0693291155924609E-2</v>
      </c>
    </row>
    <row r="4" spans="1:13" x14ac:dyDescent="0.3">
      <c r="A4" s="7">
        <v>9</v>
      </c>
      <c r="B4" s="8">
        <f>SUM([2]Final!N27:N38)/SUM([2]Final!$K27:$K38)</f>
        <v>3.8442460317460315E-3</v>
      </c>
      <c r="C4" s="8">
        <f>SUM([2]Final!P27:P38)/SUM([2]Final!$K27:$K38)</f>
        <v>2.3685515873015872E-2</v>
      </c>
      <c r="D4" s="8">
        <f>SUM([2]Final!R27:R38)/SUM([2]Final!$K27:$K38)</f>
        <v>0.26711309523809523</v>
      </c>
      <c r="E4" s="8">
        <f>SUM([2]Final!T27:T38)/SUM([2]Final!$K27:$K38)</f>
        <v>2.1081349206349208E-2</v>
      </c>
      <c r="F4" s="8">
        <f>SUM([2]Final!V27:V38)/SUM([2]Final!$K27:$K38)</f>
        <v>0.12450396825396826</v>
      </c>
      <c r="G4" s="8">
        <f>SUM([2]Final!X27:X38)/SUM([2]Final!$K27:$K38)</f>
        <v>6.1755952380952384E-2</v>
      </c>
      <c r="H4" s="8">
        <f>SUM([2]Final!Z27:Z38)/SUM([2]Final!$K27:$K38)</f>
        <v>0.30667162698412698</v>
      </c>
      <c r="I4" s="8">
        <f>SUM([2]Final!AB27:AB38)/SUM([2]Final!$K27:$K38)</f>
        <v>2.4057539682539684E-2</v>
      </c>
      <c r="J4" s="8">
        <f>SUM([2]Final!AD27:AD38)/SUM([2]Final!$K27:$K38)</f>
        <v>8.7797619047619041E-2</v>
      </c>
      <c r="K4" s="8">
        <f>SUM([2]Final!AF27:AF38)/SUM([2]Final!$K27:$K38)</f>
        <v>5.1463293650793648E-2</v>
      </c>
      <c r="L4" s="8">
        <f>SUM([2]Final!AH27:AH38)/SUM([2]Final!$K27:$K38)</f>
        <v>7.9365079365079361E-3</v>
      </c>
      <c r="M4" s="8">
        <f>SUM([2]Final!AJ27:AJ38)/SUM([2]Final!$K27:$K38)</f>
        <v>2.0089285714285716E-2</v>
      </c>
    </row>
    <row r="5" spans="1:13" x14ac:dyDescent="0.3">
      <c r="A5" s="2">
        <v>7</v>
      </c>
      <c r="B5" s="2">
        <f>SUM([2]Final!N2:N15)</f>
        <v>37</v>
      </c>
      <c r="C5" s="2">
        <f>SUM([2]Final!P2:P15)</f>
        <v>207</v>
      </c>
      <c r="D5" s="2">
        <f>SUM([2]Final!R2:R15)</f>
        <v>2223</v>
      </c>
      <c r="E5" s="2">
        <f>SUM([2]Final!T2:T15)</f>
        <v>188</v>
      </c>
      <c r="F5" s="2">
        <f>SUM([2]Final!V2:V15)</f>
        <v>1544</v>
      </c>
      <c r="G5" s="2">
        <f>SUM([2]Final!X2:X15)</f>
        <v>538</v>
      </c>
      <c r="H5" s="2">
        <f>SUM([2]Final!Z2:Z15)</f>
        <v>3174</v>
      </c>
      <c r="I5" s="2">
        <f>SUM([2]Final!AB2:AB15)</f>
        <v>188</v>
      </c>
      <c r="J5" s="2">
        <f>SUM([2]Final!AD2:AD15)</f>
        <v>570</v>
      </c>
      <c r="K5" s="2">
        <f>SUM([2]Final!AF2:AF15)</f>
        <v>377</v>
      </c>
      <c r="L5" s="2">
        <f>SUM([2]Final!AH2:AH15)</f>
        <v>51</v>
      </c>
      <c r="M5" s="2">
        <f>SUM([2]Final!AJ2:AJ15)</f>
        <v>149</v>
      </c>
    </row>
    <row r="6" spans="1:13" x14ac:dyDescent="0.3">
      <c r="A6" s="3">
        <v>8</v>
      </c>
      <c r="B6" s="3">
        <f>SUM([2]Final!N16:N26)</f>
        <v>21</v>
      </c>
      <c r="C6" s="3">
        <f>SUM([2]Final!P16:P26)</f>
        <v>140</v>
      </c>
      <c r="D6" s="3">
        <f>SUM([2]Final!R16:R26)</f>
        <v>1965</v>
      </c>
      <c r="E6" s="3">
        <f>SUM([2]Final!T16:T26)</f>
        <v>141</v>
      </c>
      <c r="F6" s="3">
        <f>SUM([2]Final!V16:V26)</f>
        <v>955</v>
      </c>
      <c r="G6" s="3">
        <f>SUM([2]Final!X16:X26)</f>
        <v>460</v>
      </c>
      <c r="H6" s="3">
        <f>SUM([2]Final!Z16:Z26)</f>
        <v>2469</v>
      </c>
      <c r="I6" s="3">
        <f>SUM([2]Final!AB16:AB26)</f>
        <v>202</v>
      </c>
      <c r="J6" s="3">
        <f>SUM([2]Final!AD16:AD26)</f>
        <v>632</v>
      </c>
      <c r="K6" s="3">
        <f>SUM([2]Final!AF16:AF26)</f>
        <v>380</v>
      </c>
      <c r="L6" s="3">
        <f>SUM([2]Final!AH16:AH26)</f>
        <v>65</v>
      </c>
      <c r="M6" s="3">
        <f>SUM([2]Final!AJ16:AJ26)</f>
        <v>157</v>
      </c>
    </row>
    <row r="7" spans="1:13" x14ac:dyDescent="0.3">
      <c r="A7" s="7">
        <v>9</v>
      </c>
      <c r="B7" s="7">
        <f>SUM([2]Final!N27:N38)</f>
        <v>31</v>
      </c>
      <c r="C7" s="7">
        <f>SUM([2]Final!P27:P38)</f>
        <v>191</v>
      </c>
      <c r="D7" s="7">
        <f>SUM([2]Final!R27:R38)</f>
        <v>2154</v>
      </c>
      <c r="E7" s="7">
        <f>SUM([2]Final!T27:T38)</f>
        <v>170</v>
      </c>
      <c r="F7" s="7">
        <f>SUM([2]Final!V27:V38)</f>
        <v>1004</v>
      </c>
      <c r="G7" s="7">
        <f>SUM([2]Final!X27:X38)</f>
        <v>498</v>
      </c>
      <c r="H7" s="7">
        <f>SUM([2]Final!Z27:Z38)</f>
        <v>2473</v>
      </c>
      <c r="I7" s="7">
        <f>SUM([2]Final!AB27:AB38)</f>
        <v>194</v>
      </c>
      <c r="J7" s="7">
        <f>SUM([2]Final!AD27:AD38)</f>
        <v>708</v>
      </c>
      <c r="K7" s="7">
        <f>SUM([2]Final!AF27:AF38)</f>
        <v>415</v>
      </c>
      <c r="L7" s="7">
        <f>SUM([2]Final!AH27:AH38)</f>
        <v>64</v>
      </c>
      <c r="M7" s="7">
        <f>SUM([2]Final!AJ27:AJ38)</f>
        <v>162</v>
      </c>
    </row>
    <row r="8" spans="1:13" x14ac:dyDescent="0.3">
      <c r="A8" s="9" t="s">
        <v>36</v>
      </c>
      <c r="B8" s="9">
        <f>SUM(B5:B7)</f>
        <v>89</v>
      </c>
      <c r="C8" s="9">
        <f>SUM(C5:C7)</f>
        <v>538</v>
      </c>
      <c r="D8" s="9">
        <f t="shared" ref="D8:M8" si="0">SUM(D5:D7)</f>
        <v>6342</v>
      </c>
      <c r="E8" s="9">
        <f t="shared" si="0"/>
        <v>499</v>
      </c>
      <c r="F8" s="9">
        <f t="shared" si="0"/>
        <v>3503</v>
      </c>
      <c r="G8" s="9">
        <f t="shared" si="0"/>
        <v>1496</v>
      </c>
      <c r="H8" s="9">
        <f t="shared" si="0"/>
        <v>8116</v>
      </c>
      <c r="I8" s="9">
        <f t="shared" si="0"/>
        <v>584</v>
      </c>
      <c r="J8" s="9">
        <f t="shared" si="0"/>
        <v>1910</v>
      </c>
      <c r="K8" s="9">
        <f t="shared" si="0"/>
        <v>1172</v>
      </c>
      <c r="L8" s="9">
        <f t="shared" si="0"/>
        <v>180</v>
      </c>
      <c r="M8" s="9">
        <f t="shared" si="0"/>
        <v>468</v>
      </c>
    </row>
    <row r="9" spans="1:13" x14ac:dyDescent="0.3">
      <c r="A9" s="10"/>
      <c r="B9" s="11">
        <f>B8/SUM([2]Final!$K2:$K38)</f>
        <v>3.574727878860907E-3</v>
      </c>
      <c r="C9" s="11">
        <f>C8/SUM([2]Final!$K2:$K38)</f>
        <v>2.1609029200305257E-2</v>
      </c>
      <c r="D9" s="11">
        <f>D8/SUM([2]Final!$K2:$K38)</f>
        <v>0.25472948548017832</v>
      </c>
      <c r="E9" s="11">
        <f>E8/SUM([2]Final!$K2:$K38)</f>
        <v>2.004257541069205E-2</v>
      </c>
      <c r="F9" s="11">
        <f>F8/SUM([2]Final!$K2:$K38)</f>
        <v>0.14069968269269389</v>
      </c>
      <c r="G9" s="11">
        <f>G8/SUM([2]Final!$K2:$K38)</f>
        <v>6.0087560750291202E-2</v>
      </c>
      <c r="H9" s="11">
        <f>H8/SUM([2]Final!$K2:$K38)</f>
        <v>0.32598305016668677</v>
      </c>
      <c r="I9" s="11">
        <f>I8/SUM([2]Final!$K2:$K38)</f>
        <v>2.3456641362413141E-2</v>
      </c>
      <c r="J9" s="11">
        <f>J8/SUM([2]Final!$K2:$K38)</f>
        <v>7.671607020926216E-2</v>
      </c>
      <c r="K9" s="11">
        <f>K8/SUM([2]Final!$K2:$K38)</f>
        <v>4.7073944651966099E-2</v>
      </c>
      <c r="L9" s="11">
        <f>L8/SUM([2]Final!$K2:$K38)</f>
        <v>7.2297867212917219E-3</v>
      </c>
      <c r="M9" s="11">
        <f>M8/SUM([2]Final!$K2:$K38)</f>
        <v>1.8797445475358478E-2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Premier tour résultats</vt:lpstr>
      <vt:lpstr>%Bureaux</vt:lpstr>
      <vt:lpstr>% Cantons</vt:lpstr>
    </vt:vector>
  </TitlesOfParts>
  <Company>Chambéry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Denis</dc:creator>
  <cp:lastModifiedBy>Marine Denis</cp:lastModifiedBy>
  <dcterms:created xsi:type="dcterms:W3CDTF">2022-04-12T14:02:14Z</dcterms:created>
  <dcterms:modified xsi:type="dcterms:W3CDTF">2022-04-12T15:59:15Z</dcterms:modified>
</cp:coreProperties>
</file>